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saveExternalLinkValues="0" defaultThemeVersion="166925"/>
  <mc:AlternateContent xmlns:mc="http://schemas.openxmlformats.org/markup-compatibility/2006">
    <mc:Choice Requires="x15">
      <x15ac:absPath xmlns:x15ac="http://schemas.microsoft.com/office/spreadsheetml/2010/11/ac" url="/Users/tuomo/SD - Pry/07 NCB 4/Lomakkeet/2025/"/>
    </mc:Choice>
  </mc:AlternateContent>
  <xr:revisionPtr revIDLastSave="0" documentId="8_{26AC0DDD-62D3-3442-9EBC-C3C86D128005}" xr6:coauthVersionLast="47" xr6:coauthVersionMax="47" xr10:uidLastSave="{00000000-0000-0000-0000-000000000000}"/>
  <bookViews>
    <workbookView xWindow="0" yWindow="1000" windowWidth="40960" windowHeight="25640" xr2:uid="{FA5C7E0E-A51B-DC4C-A8D6-BB98172421EC}"/>
  </bookViews>
  <sheets>
    <sheet name="Ohjeet" sheetId="1" r:id="rId1"/>
    <sheet name="Hakemus" sheetId="6" r:id="rId2"/>
    <sheet name="Itsearviointi" sheetId="2" r:id="rId3"/>
    <sheet name="Kokemus" sheetId="3" r:id="rId4"/>
    <sheet name="Projektien ajoittuminen" sheetId="4" r:id="rId5"/>
    <sheet name="Jatkuva kehittäminen"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2" l="1"/>
  <c r="E3" i="2"/>
  <c r="B3" i="2"/>
  <c r="F329" i="3" l="1"/>
  <c r="F129" i="3"/>
  <c r="F304" i="3"/>
  <c r="F104" i="3"/>
  <c r="F279" i="3"/>
  <c r="F79" i="3"/>
  <c r="F29" i="3"/>
  <c r="F154" i="3"/>
  <c r="F254" i="3"/>
  <c r="F54" i="3"/>
  <c r="F229" i="3"/>
  <c r="F204" i="3"/>
  <c r="F4" i="3"/>
  <c r="F179" i="3"/>
  <c r="F354" i="3"/>
  <c r="E20" i="4"/>
  <c r="F20" i="4"/>
  <c r="F21" i="4"/>
  <c r="E21" i="4"/>
  <c r="D21" i="4"/>
  <c r="D20" i="4"/>
  <c r="F19" i="4"/>
  <c r="E19" i="4"/>
  <c r="D19" i="4"/>
  <c r="F18" i="4"/>
  <c r="E18" i="4"/>
  <c r="D18" i="4"/>
  <c r="F17" i="4"/>
  <c r="E17" i="4"/>
  <c r="D17" i="4"/>
  <c r="F16" i="4"/>
  <c r="E16" i="4"/>
  <c r="D16" i="4"/>
  <c r="B15" i="4"/>
  <c r="B14" i="4"/>
  <c r="B21" i="4"/>
  <c r="B20" i="4"/>
  <c r="B19" i="4"/>
  <c r="B18" i="4"/>
  <c r="B17" i="4"/>
  <c r="B16" i="4"/>
  <c r="F15" i="4"/>
  <c r="D15" i="4"/>
  <c r="E15" i="4"/>
  <c r="F14" i="4"/>
  <c r="E14" i="4"/>
  <c r="D14" i="4"/>
  <c r="F13" i="4"/>
  <c r="E13" i="4"/>
  <c r="D13" i="4"/>
  <c r="B13" i="4"/>
  <c r="F12" i="4"/>
  <c r="E12" i="4"/>
  <c r="D12" i="4"/>
  <c r="D11" i="4"/>
  <c r="B12" i="4"/>
  <c r="F11" i="4"/>
  <c r="E11" i="4"/>
  <c r="B11" i="4"/>
  <c r="F10" i="4"/>
  <c r="E10" i="4"/>
  <c r="D10" i="4"/>
  <c r="B10" i="4"/>
  <c r="F9" i="4"/>
  <c r="E9" i="4"/>
  <c r="D9" i="4"/>
  <c r="B9" i="4"/>
  <c r="F8" i="4"/>
  <c r="E8" i="4"/>
  <c r="D8" i="4"/>
  <c r="B8" i="4"/>
  <c r="B7" i="4"/>
  <c r="F7" i="4"/>
  <c r="E7" i="4"/>
  <c r="D7" i="4"/>
  <c r="CA3" i="4"/>
  <c r="CK5" i="4" s="1"/>
  <c r="C9" i="4" l="1"/>
  <c r="C20" i="4"/>
  <c r="C21" i="4"/>
  <c r="C19" i="4"/>
  <c r="C18" i="4"/>
  <c r="C17" i="4"/>
  <c r="C16" i="4"/>
  <c r="C15" i="4"/>
  <c r="C14" i="4"/>
  <c r="C13" i="4"/>
  <c r="C12" i="4"/>
  <c r="C10" i="4"/>
  <c r="C11" i="4"/>
  <c r="C8" i="4"/>
  <c r="C7" i="4"/>
  <c r="CK6" i="4"/>
  <c r="CK21" i="4" s="1"/>
  <c r="CI5" i="4"/>
  <c r="CE5" i="4"/>
  <c r="CA5" i="4"/>
  <c r="CL5" i="4"/>
  <c r="CH5" i="4"/>
  <c r="CC5" i="4"/>
  <c r="CJ5" i="4"/>
  <c r="CD5" i="4"/>
  <c r="CF5" i="4"/>
  <c r="BO3" i="4"/>
  <c r="CB5" i="4"/>
  <c r="CG5" i="4"/>
  <c r="CK9" i="4" l="1"/>
  <c r="CK11" i="4"/>
  <c r="CK16" i="4"/>
  <c r="CK15" i="4"/>
  <c r="CK18" i="4"/>
  <c r="CG6" i="4"/>
  <c r="CG21" i="4" s="1"/>
  <c r="CL6" i="4"/>
  <c r="CL21" i="4" s="1"/>
  <c r="CK12" i="4"/>
  <c r="CK19" i="4"/>
  <c r="BW5" i="4"/>
  <c r="BS5" i="4"/>
  <c r="BO5" i="4"/>
  <c r="BV5" i="4"/>
  <c r="BQ5" i="4"/>
  <c r="BZ5" i="4"/>
  <c r="BU5" i="4"/>
  <c r="BP5" i="4"/>
  <c r="BC3" i="4"/>
  <c r="BY5" i="4"/>
  <c r="BR5" i="4"/>
  <c r="BT5" i="4"/>
  <c r="BX5" i="4"/>
  <c r="CC6" i="4"/>
  <c r="CC20" i="4" s="1"/>
  <c r="CE6" i="4"/>
  <c r="CE19" i="4" s="1"/>
  <c r="CK10" i="4"/>
  <c r="CK8" i="4"/>
  <c r="CK14" i="4"/>
  <c r="CK20" i="4"/>
  <c r="CD6" i="4"/>
  <c r="CD20" i="4" s="1"/>
  <c r="CB6" i="4"/>
  <c r="CB18" i="4" s="1"/>
  <c r="CJ6" i="4"/>
  <c r="CJ18" i="4" s="1"/>
  <c r="CA6" i="4"/>
  <c r="CA18" i="4" s="1"/>
  <c r="CF6" i="4"/>
  <c r="CF19" i="4" s="1"/>
  <c r="CH6" i="4"/>
  <c r="CH20" i="4" s="1"/>
  <c r="CI6" i="4"/>
  <c r="CI18" i="4" s="1"/>
  <c r="CK7" i="4"/>
  <c r="CK13" i="4"/>
  <c r="CK17" i="4"/>
  <c r="CC11" i="4" l="1"/>
  <c r="CD21" i="4"/>
  <c r="CC21" i="4"/>
  <c r="CC13" i="4"/>
  <c r="CH9" i="4"/>
  <c r="CH8" i="4"/>
  <c r="CB16" i="4"/>
  <c r="CH18" i="4"/>
  <c r="CD10" i="4"/>
  <c r="CH21" i="4"/>
  <c r="CB13" i="4"/>
  <c r="CA8" i="4"/>
  <c r="CA16" i="4"/>
  <c r="CH17" i="4"/>
  <c r="CH12" i="4"/>
  <c r="CA9" i="4"/>
  <c r="CA20" i="4"/>
  <c r="CB10" i="4"/>
  <c r="CD18" i="4"/>
  <c r="CD12" i="4"/>
  <c r="CA15" i="4"/>
  <c r="CB20" i="4"/>
  <c r="CH16" i="4"/>
  <c r="CA21" i="4"/>
  <c r="CA11" i="4"/>
  <c r="CB9" i="4"/>
  <c r="CD7" i="4"/>
  <c r="CD16" i="4"/>
  <c r="CK22" i="4"/>
  <c r="CI9" i="4"/>
  <c r="CI16" i="4"/>
  <c r="CF9" i="4"/>
  <c r="CF11" i="4"/>
  <c r="CE9" i="4"/>
  <c r="CE17" i="4"/>
  <c r="CG10" i="4"/>
  <c r="CG16" i="4"/>
  <c r="CG13" i="4"/>
  <c r="CI19" i="4"/>
  <c r="CI11" i="4"/>
  <c r="CI20" i="4"/>
  <c r="CF14" i="4"/>
  <c r="CF20" i="4"/>
  <c r="CA12" i="4"/>
  <c r="CB11" i="4"/>
  <c r="CB19" i="4"/>
  <c r="CD9" i="4"/>
  <c r="CD13" i="4"/>
  <c r="CE20" i="4"/>
  <c r="CE12" i="4"/>
  <c r="CE21" i="4"/>
  <c r="CC16" i="4"/>
  <c r="CG12" i="4"/>
  <c r="CG7" i="4"/>
  <c r="CG18" i="4"/>
  <c r="CI12" i="4"/>
  <c r="CE13" i="4"/>
  <c r="CG14" i="4"/>
  <c r="CG19" i="4"/>
  <c r="CF17" i="4"/>
  <c r="CI8" i="4"/>
  <c r="CI15" i="4"/>
  <c r="CH13" i="4"/>
  <c r="CF10" i="4"/>
  <c r="CF16" i="4"/>
  <c r="CF21" i="4"/>
  <c r="CB21" i="4"/>
  <c r="CD17" i="4"/>
  <c r="CE8" i="4"/>
  <c r="CE16" i="4"/>
  <c r="CG17" i="4"/>
  <c r="CG8" i="4"/>
  <c r="CG11" i="4"/>
  <c r="CG20" i="4"/>
  <c r="CJ15" i="4"/>
  <c r="CJ21" i="4"/>
  <c r="CJ20" i="4"/>
  <c r="BZ6" i="4"/>
  <c r="BZ20" i="4" s="1"/>
  <c r="CL13" i="4"/>
  <c r="CL18" i="4"/>
  <c r="CJ7" i="4"/>
  <c r="CJ19" i="4"/>
  <c r="CJ12" i="4"/>
  <c r="CJ16" i="4"/>
  <c r="CC15" i="4"/>
  <c r="CC17" i="4"/>
  <c r="BK5" i="4"/>
  <c r="BG5" i="4"/>
  <c r="BC5" i="4"/>
  <c r="AQ3" i="4"/>
  <c r="BL5" i="4"/>
  <c r="BF5" i="4"/>
  <c r="BE5" i="4"/>
  <c r="BN5" i="4"/>
  <c r="BI5" i="4"/>
  <c r="BM5" i="4"/>
  <c r="BH5" i="4"/>
  <c r="BJ5" i="4"/>
  <c r="BD5" i="4"/>
  <c r="BW6" i="4"/>
  <c r="BW21" i="4" s="1"/>
  <c r="CL16" i="4"/>
  <c r="CL14" i="4"/>
  <c r="CL19" i="4"/>
  <c r="CH14" i="4"/>
  <c r="CH19" i="4"/>
  <c r="CF12" i="4"/>
  <c r="CA13" i="4"/>
  <c r="CJ8" i="4"/>
  <c r="CB12" i="4"/>
  <c r="CB17" i="4"/>
  <c r="CD14" i="4"/>
  <c r="CD19" i="4"/>
  <c r="CE10" i="4"/>
  <c r="CE14" i="4"/>
  <c r="CE18" i="4"/>
  <c r="CC9" i="4"/>
  <c r="CC8" i="4"/>
  <c r="CC12" i="4"/>
  <c r="CC19" i="4"/>
  <c r="BT6" i="4"/>
  <c r="BT20" i="4" s="1"/>
  <c r="BP6" i="4"/>
  <c r="BP21" i="4" s="1"/>
  <c r="BV6" i="4"/>
  <c r="BV21" i="4" s="1"/>
  <c r="CL8" i="4"/>
  <c r="CL11" i="4"/>
  <c r="CL15" i="4"/>
  <c r="CL20" i="4"/>
  <c r="BY6" i="4"/>
  <c r="BY18" i="4" s="1"/>
  <c r="BS6" i="4"/>
  <c r="BS16" i="4" s="1"/>
  <c r="CL10" i="4"/>
  <c r="CC7" i="4"/>
  <c r="BX6" i="4"/>
  <c r="BX19" i="4" s="1"/>
  <c r="BQ6" i="4"/>
  <c r="BQ20" i="4" s="1"/>
  <c r="CL7" i="4"/>
  <c r="CI21" i="4"/>
  <c r="CI13" i="4"/>
  <c r="CI17" i="4"/>
  <c r="CH10" i="4"/>
  <c r="CF13" i="4"/>
  <c r="CF18" i="4"/>
  <c r="CA10" i="4"/>
  <c r="CA17" i="4"/>
  <c r="CJ9" i="4"/>
  <c r="CJ14" i="4"/>
  <c r="CJ17" i="4"/>
  <c r="CB15" i="4"/>
  <c r="CI7" i="4"/>
  <c r="CI10" i="4"/>
  <c r="CI14" i="4"/>
  <c r="CH7" i="4"/>
  <c r="CH11" i="4"/>
  <c r="CH15" i="4"/>
  <c r="CF7" i="4"/>
  <c r="CF8" i="4"/>
  <c r="CF15" i="4"/>
  <c r="CA7" i="4"/>
  <c r="CA19" i="4"/>
  <c r="CA14" i="4"/>
  <c r="CJ11" i="4"/>
  <c r="CJ13" i="4"/>
  <c r="CJ10" i="4"/>
  <c r="CB8" i="4"/>
  <c r="CB7" i="4"/>
  <c r="CB14" i="4"/>
  <c r="CD8" i="4"/>
  <c r="CD11" i="4"/>
  <c r="CD15" i="4"/>
  <c r="CE7" i="4"/>
  <c r="CE11" i="4"/>
  <c r="CE15" i="4"/>
  <c r="CC18" i="4"/>
  <c r="CC10" i="4"/>
  <c r="CC14" i="4"/>
  <c r="BR6" i="4"/>
  <c r="BR20" i="4" s="1"/>
  <c r="BU6" i="4"/>
  <c r="BU20" i="4" s="1"/>
  <c r="BO6" i="4"/>
  <c r="BO19" i="4" s="1"/>
  <c r="CL9" i="4"/>
  <c r="CL12" i="4"/>
  <c r="CL17" i="4"/>
  <c r="CG9" i="4"/>
  <c r="CG15" i="4"/>
  <c r="BT11" i="4" l="1"/>
  <c r="BR9" i="4"/>
  <c r="BT16" i="4"/>
  <c r="BX16" i="4"/>
  <c r="BT10" i="4"/>
  <c r="BX21" i="4"/>
  <c r="BR10" i="4"/>
  <c r="BT8" i="4"/>
  <c r="BT15" i="4"/>
  <c r="CD22" i="4"/>
  <c r="BT13" i="4"/>
  <c r="BT14" i="4"/>
  <c r="BO12" i="4"/>
  <c r="BO17" i="4"/>
  <c r="BT18" i="4"/>
  <c r="BO20" i="4"/>
  <c r="BR16" i="4"/>
  <c r="BX20" i="4"/>
  <c r="BT7" i="4"/>
  <c r="BT9" i="4"/>
  <c r="BT12" i="4"/>
  <c r="BO21" i="4"/>
  <c r="BU16" i="4"/>
  <c r="BU13" i="4"/>
  <c r="BO9" i="4"/>
  <c r="BU15" i="4"/>
  <c r="BU21" i="4"/>
  <c r="BR13" i="4"/>
  <c r="BT17" i="4"/>
  <c r="BO13" i="4"/>
  <c r="BR18" i="4"/>
  <c r="BY8" i="4"/>
  <c r="BY12" i="4"/>
  <c r="BY15" i="4"/>
  <c r="BZ12" i="4"/>
  <c r="BO8" i="4"/>
  <c r="BO16" i="4"/>
  <c r="BR17" i="4"/>
  <c r="BR12" i="4"/>
  <c r="BR21" i="4"/>
  <c r="CH22" i="4"/>
  <c r="BX14" i="4"/>
  <c r="BY14" i="4"/>
  <c r="BY16" i="4"/>
  <c r="BY19" i="4"/>
  <c r="BT21" i="4"/>
  <c r="BZ7" i="4"/>
  <c r="BZ16" i="4"/>
  <c r="BY10" i="4"/>
  <c r="BY11" i="4"/>
  <c r="BY20" i="4"/>
  <c r="BZ10" i="4"/>
  <c r="BZ21" i="4"/>
  <c r="CG22" i="4"/>
  <c r="BY9" i="4"/>
  <c r="BY13" i="4"/>
  <c r="BY21" i="4"/>
  <c r="BQ15" i="4"/>
  <c r="BV17" i="4"/>
  <c r="BD6" i="4"/>
  <c r="BD18" i="4" s="1"/>
  <c r="BL6" i="4"/>
  <c r="BL18" i="4" s="1"/>
  <c r="BU7" i="4"/>
  <c r="BU18" i="4"/>
  <c r="BQ10" i="4"/>
  <c r="BQ14" i="4"/>
  <c r="BQ18" i="4"/>
  <c r="BX7" i="4"/>
  <c r="BX11" i="4"/>
  <c r="BX17" i="4"/>
  <c r="BR14" i="4"/>
  <c r="BR19" i="4"/>
  <c r="CE22" i="4"/>
  <c r="CA22" i="4"/>
  <c r="BQ16" i="4"/>
  <c r="BQ12" i="4"/>
  <c r="BQ11" i="4"/>
  <c r="BQ19" i="4"/>
  <c r="BX9" i="4"/>
  <c r="BX8" i="4"/>
  <c r="BX13" i="4"/>
  <c r="BX18" i="4"/>
  <c r="BS8" i="4"/>
  <c r="BS11" i="4"/>
  <c r="BS15" i="4"/>
  <c r="BS20" i="4"/>
  <c r="BV9" i="4"/>
  <c r="BV11" i="4"/>
  <c r="BV15" i="4"/>
  <c r="BV20" i="4"/>
  <c r="BP10" i="4"/>
  <c r="BP9" i="4"/>
  <c r="BP13" i="4"/>
  <c r="BP19" i="4"/>
  <c r="BW8" i="4"/>
  <c r="BW11" i="4"/>
  <c r="BW15" i="4"/>
  <c r="BW19" i="4"/>
  <c r="BH6" i="4"/>
  <c r="BH19" i="4" s="1"/>
  <c r="BE6" i="4"/>
  <c r="BE20" i="4" s="1"/>
  <c r="BC6" i="4"/>
  <c r="BC18" i="4" s="1"/>
  <c r="CJ22" i="4"/>
  <c r="BZ8" i="4"/>
  <c r="BZ17" i="4"/>
  <c r="BZ14" i="4"/>
  <c r="BZ19" i="4"/>
  <c r="CL22" i="4"/>
  <c r="BQ9" i="4"/>
  <c r="BQ21" i="4"/>
  <c r="BS10" i="4"/>
  <c r="BS13" i="4"/>
  <c r="BS17" i="4"/>
  <c r="BV7" i="4"/>
  <c r="BV13" i="4"/>
  <c r="BP20" i="4"/>
  <c r="BP12" i="4"/>
  <c r="BP17" i="4"/>
  <c r="BW10" i="4"/>
  <c r="BW13" i="4"/>
  <c r="BW17" i="4"/>
  <c r="BI6" i="4"/>
  <c r="BI18" i="4" s="1"/>
  <c r="BK6" i="4"/>
  <c r="BK17" i="4" s="1"/>
  <c r="BU17" i="4"/>
  <c r="CF22" i="4"/>
  <c r="BQ8" i="4"/>
  <c r="CC22" i="4"/>
  <c r="BS7" i="4"/>
  <c r="BS21" i="4"/>
  <c r="BS14" i="4"/>
  <c r="BS18" i="4"/>
  <c r="BV8" i="4"/>
  <c r="BV18" i="4"/>
  <c r="BV14" i="4"/>
  <c r="BV19" i="4"/>
  <c r="BP8" i="4"/>
  <c r="BP7" i="4"/>
  <c r="BP11" i="4"/>
  <c r="BP18" i="4"/>
  <c r="BW7" i="4"/>
  <c r="BW20" i="4"/>
  <c r="BW14" i="4"/>
  <c r="BW18" i="4"/>
  <c r="BJ6" i="4"/>
  <c r="BJ19" i="4" s="1"/>
  <c r="BN6" i="4"/>
  <c r="BN19" i="4" s="1"/>
  <c r="AY5" i="4"/>
  <c r="AU5" i="4"/>
  <c r="AQ5" i="4"/>
  <c r="BA5" i="4"/>
  <c r="AV5" i="4"/>
  <c r="AZ5" i="4"/>
  <c r="AT5" i="4"/>
  <c r="AX5" i="4"/>
  <c r="AS5" i="4"/>
  <c r="AE3" i="4"/>
  <c r="AW5" i="4"/>
  <c r="BB5" i="4"/>
  <c r="AR5" i="4"/>
  <c r="BZ13" i="4"/>
  <c r="BZ18" i="4"/>
  <c r="BO10" i="4"/>
  <c r="BO14" i="4"/>
  <c r="BO18" i="4"/>
  <c r="BU9" i="4"/>
  <c r="BU8" i="4"/>
  <c r="BU12" i="4"/>
  <c r="BU19" i="4"/>
  <c r="BR7" i="4"/>
  <c r="BO7" i="4"/>
  <c r="BO11" i="4"/>
  <c r="BO15" i="4"/>
  <c r="BU11" i="4"/>
  <c r="BU10" i="4"/>
  <c r="BU14" i="4"/>
  <c r="BR8" i="4"/>
  <c r="BR11" i="4"/>
  <c r="BR15" i="4"/>
  <c r="CB22" i="4"/>
  <c r="CI22" i="4"/>
  <c r="BQ17" i="4"/>
  <c r="BQ7" i="4"/>
  <c r="BQ13" i="4"/>
  <c r="BX12" i="4"/>
  <c r="BX10" i="4"/>
  <c r="BX15" i="4"/>
  <c r="BS19" i="4"/>
  <c r="BS9" i="4"/>
  <c r="BS12" i="4"/>
  <c r="BY7" i="4"/>
  <c r="BY17" i="4"/>
  <c r="BV10" i="4"/>
  <c r="BV12" i="4"/>
  <c r="BV16" i="4"/>
  <c r="BP16" i="4"/>
  <c r="BP14" i="4"/>
  <c r="BP15" i="4"/>
  <c r="BT19" i="4"/>
  <c r="BW9" i="4"/>
  <c r="BW12" i="4"/>
  <c r="BW16" i="4"/>
  <c r="BM6" i="4"/>
  <c r="BM17" i="4" s="1"/>
  <c r="BF6" i="4"/>
  <c r="BF17" i="4" s="1"/>
  <c r="BG6" i="4"/>
  <c r="BG17" i="4" s="1"/>
  <c r="BZ9" i="4"/>
  <c r="BZ11" i="4"/>
  <c r="BZ15" i="4"/>
  <c r="BK7" i="4" l="1"/>
  <c r="BG7" i="4"/>
  <c r="BN11" i="4"/>
  <c r="BG16" i="4"/>
  <c r="BN20" i="4"/>
  <c r="BK8" i="4"/>
  <c r="BH7" i="4"/>
  <c r="BN8" i="4"/>
  <c r="BK14" i="4"/>
  <c r="BG11" i="4"/>
  <c r="BM18" i="4"/>
  <c r="BM8" i="4"/>
  <c r="BM21" i="4"/>
  <c r="BT22" i="4"/>
  <c r="BN7" i="4"/>
  <c r="BN12" i="4"/>
  <c r="BJ11" i="4"/>
  <c r="BI8" i="4"/>
  <c r="BE13" i="4"/>
  <c r="BM16" i="4"/>
  <c r="BM7" i="4"/>
  <c r="BM10" i="4"/>
  <c r="BJ15" i="4"/>
  <c r="BI12" i="4"/>
  <c r="BF7" i="4"/>
  <c r="BM13" i="4"/>
  <c r="BM14" i="4"/>
  <c r="BN21" i="4"/>
  <c r="BK15" i="4"/>
  <c r="BI15" i="4"/>
  <c r="BF14" i="4"/>
  <c r="BF20" i="4"/>
  <c r="BC11" i="4"/>
  <c r="BC20" i="4"/>
  <c r="BH17" i="4"/>
  <c r="BZ22" i="4"/>
  <c r="BG8" i="4"/>
  <c r="BG12" i="4"/>
  <c r="BG18" i="4"/>
  <c r="BF8" i="4"/>
  <c r="BF18" i="4"/>
  <c r="BF15" i="4"/>
  <c r="BF21" i="4"/>
  <c r="BM9" i="4"/>
  <c r="BM11" i="4"/>
  <c r="BM19" i="4"/>
  <c r="BN9" i="4"/>
  <c r="BN15" i="4"/>
  <c r="BJ10" i="4"/>
  <c r="BJ20" i="4"/>
  <c r="BK19" i="4"/>
  <c r="BK18" i="4"/>
  <c r="BI10" i="4"/>
  <c r="BI16" i="4"/>
  <c r="BI19" i="4"/>
  <c r="BC7" i="4"/>
  <c r="BC12" i="4"/>
  <c r="BE9" i="4"/>
  <c r="BE16" i="4"/>
  <c r="BH9" i="4"/>
  <c r="BH10" i="4"/>
  <c r="BH21" i="4"/>
  <c r="BD16" i="4"/>
  <c r="BG9" i="4"/>
  <c r="BG14" i="4"/>
  <c r="BG19" i="4"/>
  <c r="BF9" i="4"/>
  <c r="BF11" i="4"/>
  <c r="BF16" i="4"/>
  <c r="BM12" i="4"/>
  <c r="BM20" i="4"/>
  <c r="BN16" i="4"/>
  <c r="BK11" i="4"/>
  <c r="BK20" i="4"/>
  <c r="BI14" i="4"/>
  <c r="BI11" i="4"/>
  <c r="BI20" i="4"/>
  <c r="BC8" i="4"/>
  <c r="BC15" i="4"/>
  <c r="BE7" i="4"/>
  <c r="BE21" i="4"/>
  <c r="BH12" i="4"/>
  <c r="BH11" i="4"/>
  <c r="BL15" i="4"/>
  <c r="BG20" i="4"/>
  <c r="BG15" i="4"/>
  <c r="BG21" i="4"/>
  <c r="BF10" i="4"/>
  <c r="BF12" i="4"/>
  <c r="BF19" i="4"/>
  <c r="BI9" i="4"/>
  <c r="BI13" i="4"/>
  <c r="BI21" i="4"/>
  <c r="BC19" i="4"/>
  <c r="BC9" i="4"/>
  <c r="BC16" i="4"/>
  <c r="BH14" i="4"/>
  <c r="BH16" i="4"/>
  <c r="BH20" i="4"/>
  <c r="AZ6" i="4"/>
  <c r="AZ21" i="4" s="1"/>
  <c r="BP22" i="4"/>
  <c r="BL21" i="4"/>
  <c r="BL20" i="4"/>
  <c r="BD7" i="4"/>
  <c r="BD20" i="4"/>
  <c r="BQ22" i="4"/>
  <c r="AR6" i="4"/>
  <c r="AR21" i="4" s="1"/>
  <c r="AS6" i="4"/>
  <c r="AS21" i="4" s="1"/>
  <c r="AY6" i="4"/>
  <c r="AY21" i="4" s="1"/>
  <c r="BJ12" i="4"/>
  <c r="BJ16" i="4"/>
  <c r="BJ21" i="4"/>
  <c r="BW22" i="4"/>
  <c r="BS22" i="4"/>
  <c r="BV22" i="4"/>
  <c r="BE18" i="4"/>
  <c r="BE17" i="4"/>
  <c r="BL8" i="4"/>
  <c r="BL7" i="4"/>
  <c r="BL12" i="4"/>
  <c r="BL19" i="4"/>
  <c r="BD9" i="4"/>
  <c r="BD8" i="4"/>
  <c r="BD19" i="4"/>
  <c r="BD21" i="4"/>
  <c r="BG10" i="4"/>
  <c r="BG13" i="4"/>
  <c r="BF13" i="4"/>
  <c r="BM15" i="4"/>
  <c r="BR22" i="4"/>
  <c r="BB6" i="4"/>
  <c r="BB19" i="4" s="1"/>
  <c r="AX6" i="4"/>
  <c r="AX19" i="4" s="1"/>
  <c r="BA6" i="4"/>
  <c r="BA19" i="4" s="1"/>
  <c r="BN18" i="4"/>
  <c r="BN10" i="4"/>
  <c r="BN13" i="4"/>
  <c r="BN17" i="4"/>
  <c r="BJ8" i="4"/>
  <c r="BJ7" i="4"/>
  <c r="BJ13" i="4"/>
  <c r="BJ18" i="4"/>
  <c r="BK21" i="4"/>
  <c r="BK9" i="4"/>
  <c r="BK12" i="4"/>
  <c r="BK16" i="4"/>
  <c r="BI7" i="4"/>
  <c r="BI17" i="4"/>
  <c r="BC10" i="4"/>
  <c r="BC13" i="4"/>
  <c r="BC17" i="4"/>
  <c r="BE11" i="4"/>
  <c r="BE8" i="4"/>
  <c r="BE12" i="4"/>
  <c r="BE19" i="4"/>
  <c r="BH13" i="4"/>
  <c r="BH18" i="4"/>
  <c r="BL10" i="4"/>
  <c r="BL9" i="4"/>
  <c r="BL14" i="4"/>
  <c r="BL17" i="4"/>
  <c r="BD11" i="4"/>
  <c r="BD10" i="4"/>
  <c r="BD12" i="4"/>
  <c r="BD17" i="4"/>
  <c r="AM5" i="4"/>
  <c r="AI5" i="4"/>
  <c r="AE5" i="4"/>
  <c r="AP5" i="4"/>
  <c r="AK5" i="4"/>
  <c r="AF5" i="4"/>
  <c r="AO5" i="4"/>
  <c r="AH5" i="4"/>
  <c r="AL5" i="4"/>
  <c r="AG5" i="4"/>
  <c r="AJ5" i="4"/>
  <c r="AN5" i="4"/>
  <c r="S3" i="4"/>
  <c r="AU6" i="4"/>
  <c r="AU17" i="4" s="1"/>
  <c r="BU22" i="4"/>
  <c r="BY22" i="4"/>
  <c r="BO22" i="4"/>
  <c r="AV6" i="4"/>
  <c r="AV19" i="4" s="1"/>
  <c r="AW6" i="4"/>
  <c r="AW21" i="4" s="1"/>
  <c r="AT6" i="4"/>
  <c r="AT21" i="4" s="1"/>
  <c r="AQ6" i="4"/>
  <c r="AQ21" i="4" s="1"/>
  <c r="BN14" i="4"/>
  <c r="BJ9" i="4"/>
  <c r="BJ17" i="4"/>
  <c r="BJ14" i="4"/>
  <c r="BK10" i="4"/>
  <c r="BK13" i="4"/>
  <c r="BC21" i="4"/>
  <c r="BC14" i="4"/>
  <c r="BE15" i="4"/>
  <c r="BE10" i="4"/>
  <c r="BE14" i="4"/>
  <c r="BH8" i="4"/>
  <c r="BH15" i="4"/>
  <c r="BX22" i="4"/>
  <c r="BL11" i="4"/>
  <c r="BL13" i="4"/>
  <c r="BL16" i="4"/>
  <c r="BD15" i="4"/>
  <c r="BD13" i="4"/>
  <c r="BD14" i="4"/>
  <c r="AX11" i="4" l="1"/>
  <c r="AX7" i="4"/>
  <c r="BM22" i="4"/>
  <c r="BB16" i="4"/>
  <c r="AV21" i="4"/>
  <c r="AV15" i="4"/>
  <c r="AV12" i="4"/>
  <c r="AX21" i="4"/>
  <c r="AV7" i="4"/>
  <c r="AV11" i="4"/>
  <c r="AV20" i="4"/>
  <c r="AV8" i="4"/>
  <c r="AV9" i="4"/>
  <c r="AV14" i="4"/>
  <c r="AV10" i="4"/>
  <c r="AV13" i="4"/>
  <c r="AV16" i="4"/>
  <c r="BB11" i="4"/>
  <c r="BF22" i="4"/>
  <c r="AZ8" i="4"/>
  <c r="BG22" i="4"/>
  <c r="AU14" i="4"/>
  <c r="BH22" i="4"/>
  <c r="BC22" i="4"/>
  <c r="AU8" i="4"/>
  <c r="AU18" i="4"/>
  <c r="AX8" i="4"/>
  <c r="AX12" i="4"/>
  <c r="BB20" i="4"/>
  <c r="AV18" i="4"/>
  <c r="AU9" i="4"/>
  <c r="AU20" i="4"/>
  <c r="AX9" i="4"/>
  <c r="AX15" i="4"/>
  <c r="BB8" i="4"/>
  <c r="AU21" i="4"/>
  <c r="AU12" i="4"/>
  <c r="AX20" i="4"/>
  <c r="BK22" i="4"/>
  <c r="BN22" i="4"/>
  <c r="AU19" i="4"/>
  <c r="AU15" i="4"/>
  <c r="BB12" i="4"/>
  <c r="BB21" i="4"/>
  <c r="AY9" i="4"/>
  <c r="BE22" i="4"/>
  <c r="AV17" i="4"/>
  <c r="AU7" i="4"/>
  <c r="AU11" i="4"/>
  <c r="AU16" i="4"/>
  <c r="AX16" i="4"/>
  <c r="BB7" i="4"/>
  <c r="BB15" i="4"/>
  <c r="AY13" i="4"/>
  <c r="AZ11" i="4"/>
  <c r="AY20" i="4"/>
  <c r="AY17" i="4"/>
  <c r="AQ13" i="4"/>
  <c r="AT13" i="4"/>
  <c r="AT18" i="4"/>
  <c r="AW18" i="4"/>
  <c r="AW15" i="4"/>
  <c r="AG6" i="4"/>
  <c r="AG17" i="4" s="1"/>
  <c r="AI6" i="4"/>
  <c r="AI17" i="4" s="1"/>
  <c r="BJ22" i="4"/>
  <c r="BA7" i="4"/>
  <c r="BA13" i="4"/>
  <c r="BA20" i="4"/>
  <c r="AR12" i="4"/>
  <c r="AR7" i="4"/>
  <c r="AR17" i="4"/>
  <c r="AZ17" i="4"/>
  <c r="AQ7" i="4"/>
  <c r="AQ20" i="4"/>
  <c r="AQ18" i="4"/>
  <c r="AT11" i="4"/>
  <c r="AT19" i="4"/>
  <c r="AW8" i="4"/>
  <c r="AA5" i="4"/>
  <c r="W5" i="4"/>
  <c r="S5" i="4"/>
  <c r="Z5" i="4"/>
  <c r="U5" i="4"/>
  <c r="G3" i="4"/>
  <c r="AD5" i="4"/>
  <c r="Y5" i="4"/>
  <c r="T5" i="4"/>
  <c r="V5" i="4"/>
  <c r="AC5" i="4"/>
  <c r="X5" i="4"/>
  <c r="AB5" i="4"/>
  <c r="AL6" i="4"/>
  <c r="AL18" i="4" s="1"/>
  <c r="AK6" i="4"/>
  <c r="AK18" i="4" s="1"/>
  <c r="AM6" i="4"/>
  <c r="AM16" i="4" s="1"/>
  <c r="BI22" i="4"/>
  <c r="BA8" i="4"/>
  <c r="BA9" i="4"/>
  <c r="BA15" i="4"/>
  <c r="BA21" i="4"/>
  <c r="AY10" i="4"/>
  <c r="AY14" i="4"/>
  <c r="AY18" i="4"/>
  <c r="AS8" i="4"/>
  <c r="AS9" i="4"/>
  <c r="AS17" i="4"/>
  <c r="AS19" i="4"/>
  <c r="AR8" i="4"/>
  <c r="AR16" i="4"/>
  <c r="AR13" i="4"/>
  <c r="AR18" i="4"/>
  <c r="AZ7" i="4"/>
  <c r="AZ10" i="4"/>
  <c r="AZ13" i="4"/>
  <c r="AZ18" i="4"/>
  <c r="AQ8" i="4"/>
  <c r="AQ11" i="4"/>
  <c r="AQ15" i="4"/>
  <c r="AQ19" i="4"/>
  <c r="AT9" i="4"/>
  <c r="AT17" i="4"/>
  <c r="AT15" i="4"/>
  <c r="AT20" i="4"/>
  <c r="AW9" i="4"/>
  <c r="AW10" i="4"/>
  <c r="AW14" i="4"/>
  <c r="AW20" i="4"/>
  <c r="AU10" i="4"/>
  <c r="AU13" i="4"/>
  <c r="AN6" i="4"/>
  <c r="AN18" i="4" s="1"/>
  <c r="AH6" i="4"/>
  <c r="AH20" i="4" s="1"/>
  <c r="AP6" i="4"/>
  <c r="AP21" i="4" s="1"/>
  <c r="BA12" i="4"/>
  <c r="BA10" i="4"/>
  <c r="BA14" i="4"/>
  <c r="BA18" i="4"/>
  <c r="AX18" i="4"/>
  <c r="AX10" i="4"/>
  <c r="AX13" i="4"/>
  <c r="AX17" i="4"/>
  <c r="BB17" i="4"/>
  <c r="BB9" i="4"/>
  <c r="BB13" i="4"/>
  <c r="BB18" i="4"/>
  <c r="BL22" i="4"/>
  <c r="AY7" i="4"/>
  <c r="AY11" i="4"/>
  <c r="AY15" i="4"/>
  <c r="AY19" i="4"/>
  <c r="AS10" i="4"/>
  <c r="AS12" i="4"/>
  <c r="AS13" i="4"/>
  <c r="AS20" i="4"/>
  <c r="AR10" i="4"/>
  <c r="AR14" i="4"/>
  <c r="AR15" i="4"/>
  <c r="AR19" i="4"/>
  <c r="BD22" i="4"/>
  <c r="AZ9" i="4"/>
  <c r="AZ12" i="4"/>
  <c r="AZ15" i="4"/>
  <c r="AZ19" i="4"/>
  <c r="AQ10" i="4"/>
  <c r="AQ17" i="4"/>
  <c r="AT7" i="4"/>
  <c r="AW17" i="4"/>
  <c r="AF6" i="4"/>
  <c r="AF17" i="4" s="1"/>
  <c r="AS7" i="4"/>
  <c r="AS11" i="4"/>
  <c r="AS18" i="4"/>
  <c r="AQ14" i="4"/>
  <c r="AT8" i="4"/>
  <c r="AT14" i="4"/>
  <c r="AW7" i="4"/>
  <c r="AW12" i="4"/>
  <c r="AW19" i="4"/>
  <c r="AQ9" i="4"/>
  <c r="AQ12" i="4"/>
  <c r="AQ16" i="4"/>
  <c r="AT10" i="4"/>
  <c r="AT12" i="4"/>
  <c r="AT16" i="4"/>
  <c r="AW13" i="4"/>
  <c r="AW11" i="4"/>
  <c r="AW16" i="4"/>
  <c r="AJ6" i="4"/>
  <c r="AJ17" i="4" s="1"/>
  <c r="AO6" i="4"/>
  <c r="AO21" i="4" s="1"/>
  <c r="AE6" i="4"/>
  <c r="AE16" i="4" s="1"/>
  <c r="BA17" i="4"/>
  <c r="BA16" i="4"/>
  <c r="BA11" i="4"/>
  <c r="AX14" i="4"/>
  <c r="BB10" i="4"/>
  <c r="BB14" i="4"/>
  <c r="AY8" i="4"/>
  <c r="AY12" i="4"/>
  <c r="AY16" i="4"/>
  <c r="AS14" i="4"/>
  <c r="AS16" i="4"/>
  <c r="AS15" i="4"/>
  <c r="AR9" i="4"/>
  <c r="AR11" i="4"/>
  <c r="AR20" i="4"/>
  <c r="AZ14" i="4"/>
  <c r="AZ16" i="4"/>
  <c r="AZ20" i="4"/>
  <c r="AH18" i="4" l="1"/>
  <c r="AH10" i="4"/>
  <c r="AN15" i="4"/>
  <c r="AV22" i="4"/>
  <c r="AN13" i="4"/>
  <c r="AP17" i="4"/>
  <c r="AH17" i="4"/>
  <c r="AO8" i="4"/>
  <c r="AH19" i="4"/>
  <c r="AO12" i="4"/>
  <c r="AP11" i="4"/>
  <c r="AH8" i="4"/>
  <c r="AH12" i="4"/>
  <c r="AN10" i="4"/>
  <c r="AN14" i="4"/>
  <c r="AO7" i="4"/>
  <c r="AO20" i="4"/>
  <c r="AH9" i="4"/>
  <c r="AH13" i="4"/>
  <c r="AN20" i="4"/>
  <c r="AP13" i="4"/>
  <c r="AH16" i="4"/>
  <c r="AN8" i="4"/>
  <c r="AN9" i="4"/>
  <c r="AN12" i="4"/>
  <c r="AN17" i="4"/>
  <c r="AK11" i="4"/>
  <c r="AK14" i="4"/>
  <c r="AL17" i="4"/>
  <c r="AO9" i="4"/>
  <c r="AO10" i="4"/>
  <c r="AO14" i="4"/>
  <c r="AJ16" i="4"/>
  <c r="AF11" i="4"/>
  <c r="AF16" i="4"/>
  <c r="AK13" i="4"/>
  <c r="AO15" i="4"/>
  <c r="AO13" i="4"/>
  <c r="AO17" i="4"/>
  <c r="AF13" i="4"/>
  <c r="AF18" i="4"/>
  <c r="AX22" i="4"/>
  <c r="AN19" i="4"/>
  <c r="AK10" i="4"/>
  <c r="AK8" i="4"/>
  <c r="AK19" i="4"/>
  <c r="AG11" i="4"/>
  <c r="AO11" i="4"/>
  <c r="AO19" i="4"/>
  <c r="AF15" i="4"/>
  <c r="BB22" i="4"/>
  <c r="AP9" i="4"/>
  <c r="AH7" i="4"/>
  <c r="AH11" i="4"/>
  <c r="AH14" i="4"/>
  <c r="AH21" i="4"/>
  <c r="AN7" i="4"/>
  <c r="AN11" i="4"/>
  <c r="AN21" i="4"/>
  <c r="AU22" i="4"/>
  <c r="AK16" i="4"/>
  <c r="AK12" i="4"/>
  <c r="AK20" i="4"/>
  <c r="AE10" i="4"/>
  <c r="AE13" i="4"/>
  <c r="AE17" i="4"/>
  <c r="AJ13" i="4"/>
  <c r="AJ18" i="4"/>
  <c r="AM10" i="4"/>
  <c r="AM13" i="4"/>
  <c r="AM17" i="4"/>
  <c r="AL14" i="4"/>
  <c r="AL19" i="4"/>
  <c r="X6" i="4"/>
  <c r="X17" i="4" s="1"/>
  <c r="Y6" i="4"/>
  <c r="Y19" i="4" s="1"/>
  <c r="Z6" i="4"/>
  <c r="Z19" i="4" s="1"/>
  <c r="AR22" i="4"/>
  <c r="AI10" i="4"/>
  <c r="AI14" i="4"/>
  <c r="AI18" i="4"/>
  <c r="AG12" i="4"/>
  <c r="AG19" i="4"/>
  <c r="AE7" i="4"/>
  <c r="AE19" i="4"/>
  <c r="AE14" i="4"/>
  <c r="AE18" i="4"/>
  <c r="AJ7" i="4"/>
  <c r="AJ8" i="4"/>
  <c r="AJ15" i="4"/>
  <c r="AJ19" i="4"/>
  <c r="AS22" i="4"/>
  <c r="AF21" i="4"/>
  <c r="AF20" i="4"/>
  <c r="AP10" i="4"/>
  <c r="AP14" i="4"/>
  <c r="AP19" i="4"/>
  <c r="AM7" i="4"/>
  <c r="AM21" i="4"/>
  <c r="AM14" i="4"/>
  <c r="AM18" i="4"/>
  <c r="AL8" i="4"/>
  <c r="AL7" i="4"/>
  <c r="AL15" i="4"/>
  <c r="AL20" i="4"/>
  <c r="AC6" i="4"/>
  <c r="AC20" i="4" s="1"/>
  <c r="AD6" i="4"/>
  <c r="AD20" i="4" s="1"/>
  <c r="S6" i="4"/>
  <c r="S19" i="4" s="1"/>
  <c r="AQ22" i="4"/>
  <c r="BA22" i="4"/>
  <c r="AI7" i="4"/>
  <c r="AI11" i="4"/>
  <c r="AI15" i="4"/>
  <c r="AI19" i="4"/>
  <c r="AG13" i="4"/>
  <c r="AG8" i="4"/>
  <c r="AG14" i="4"/>
  <c r="AG20" i="4"/>
  <c r="AE8" i="4"/>
  <c r="AE11" i="4"/>
  <c r="AE15" i="4"/>
  <c r="AE20" i="4"/>
  <c r="AO18" i="4"/>
  <c r="AO16" i="4"/>
  <c r="AJ9" i="4"/>
  <c r="AJ10" i="4"/>
  <c r="AJ11" i="4"/>
  <c r="AJ21" i="4"/>
  <c r="AF7" i="4"/>
  <c r="AF8" i="4"/>
  <c r="AF12" i="4"/>
  <c r="AF19" i="4"/>
  <c r="AY22" i="4"/>
  <c r="AP7" i="4"/>
  <c r="AP18" i="4"/>
  <c r="AP15" i="4"/>
  <c r="AP20" i="4"/>
  <c r="AH15" i="4"/>
  <c r="AN16" i="4"/>
  <c r="AZ22" i="4"/>
  <c r="AM8" i="4"/>
  <c r="AM11" i="4"/>
  <c r="AM15" i="4"/>
  <c r="AM20" i="4"/>
  <c r="AK17" i="4"/>
  <c r="AK7" i="4"/>
  <c r="AK15" i="4"/>
  <c r="AK21" i="4"/>
  <c r="AL9" i="4"/>
  <c r="AL12" i="4"/>
  <c r="AL16" i="4"/>
  <c r="AL21" i="4"/>
  <c r="V6" i="4"/>
  <c r="V20" i="4" s="1"/>
  <c r="O5" i="4"/>
  <c r="K5" i="4"/>
  <c r="G5" i="4"/>
  <c r="P5" i="4"/>
  <c r="J5" i="4"/>
  <c r="I5" i="4"/>
  <c r="R5" i="4"/>
  <c r="H5" i="4"/>
  <c r="Q5" i="4"/>
  <c r="N5" i="4"/>
  <c r="M5" i="4"/>
  <c r="L5" i="4"/>
  <c r="W6" i="4"/>
  <c r="W18" i="4" s="1"/>
  <c r="AI8" i="4"/>
  <c r="AI12" i="4"/>
  <c r="AI16" i="4"/>
  <c r="AI21" i="4"/>
  <c r="AG7" i="4"/>
  <c r="AG10" i="4"/>
  <c r="AG16" i="4"/>
  <c r="AG21" i="4"/>
  <c r="AE21" i="4"/>
  <c r="AE9" i="4"/>
  <c r="AE12" i="4"/>
  <c r="AJ12" i="4"/>
  <c r="AJ14" i="4"/>
  <c r="AJ20" i="4"/>
  <c r="AW22" i="4"/>
  <c r="AF9" i="4"/>
  <c r="AF10" i="4"/>
  <c r="AF14" i="4"/>
  <c r="AT22" i="4"/>
  <c r="AP8" i="4"/>
  <c r="AP12" i="4"/>
  <c r="AP16" i="4"/>
  <c r="AM19" i="4"/>
  <c r="AM9" i="4"/>
  <c r="AM12" i="4"/>
  <c r="AK9" i="4"/>
  <c r="AL11" i="4"/>
  <c r="AL10" i="4"/>
  <c r="AL13" i="4"/>
  <c r="AB6" i="4"/>
  <c r="AB18" i="4" s="1"/>
  <c r="T6" i="4"/>
  <c r="T18" i="4" s="1"/>
  <c r="U6" i="4"/>
  <c r="U19" i="4" s="1"/>
  <c r="AA6" i="4"/>
  <c r="AA18" i="4" s="1"/>
  <c r="AI20" i="4"/>
  <c r="AI9" i="4"/>
  <c r="AI13" i="4"/>
  <c r="AG18" i="4"/>
  <c r="AG9" i="4"/>
  <c r="AG15" i="4"/>
  <c r="AO22" i="4" l="1"/>
  <c r="AN22" i="4"/>
  <c r="V21" i="4"/>
  <c r="V17" i="4"/>
  <c r="U11" i="4"/>
  <c r="T9" i="4"/>
  <c r="AD12" i="4"/>
  <c r="U9" i="4"/>
  <c r="T20" i="4"/>
  <c r="V8" i="4"/>
  <c r="S9" i="4"/>
  <c r="U20" i="4"/>
  <c r="V14" i="4"/>
  <c r="AH22" i="4"/>
  <c r="S17" i="4"/>
  <c r="AA9" i="4"/>
  <c r="AA16" i="4"/>
  <c r="U16" i="4"/>
  <c r="U15" i="4"/>
  <c r="T7" i="4"/>
  <c r="T21" i="4"/>
  <c r="W9" i="4"/>
  <c r="W16" i="4"/>
  <c r="V12" i="4"/>
  <c r="V18" i="4"/>
  <c r="S13" i="4"/>
  <c r="AD21" i="4"/>
  <c r="AC7" i="4"/>
  <c r="AC18" i="4"/>
  <c r="Z9" i="4"/>
  <c r="Z12" i="4"/>
  <c r="Z21" i="4"/>
  <c r="Y14" i="4"/>
  <c r="AA11" i="4"/>
  <c r="AA19" i="4"/>
  <c r="U10" i="4"/>
  <c r="U7" i="4"/>
  <c r="U18" i="4"/>
  <c r="T10" i="4"/>
  <c r="T11" i="4"/>
  <c r="W19" i="4"/>
  <c r="W11" i="4"/>
  <c r="W20" i="4"/>
  <c r="V7" i="4"/>
  <c r="V13" i="4"/>
  <c r="V19" i="4"/>
  <c r="S8" i="4"/>
  <c r="S16" i="4"/>
  <c r="AD10" i="4"/>
  <c r="AC8" i="4"/>
  <c r="AC16" i="4"/>
  <c r="AC21" i="4"/>
  <c r="Z10" i="4"/>
  <c r="Z15" i="4"/>
  <c r="Y7" i="4"/>
  <c r="Y20" i="4"/>
  <c r="AA12" i="4"/>
  <c r="AA21" i="4"/>
  <c r="W12" i="4"/>
  <c r="AC11" i="4"/>
  <c r="Z16" i="4"/>
  <c r="AA8" i="4"/>
  <c r="AA15" i="4"/>
  <c r="U17" i="4"/>
  <c r="U8" i="4"/>
  <c r="U13" i="4"/>
  <c r="U21" i="4"/>
  <c r="T16" i="4"/>
  <c r="T19" i="4"/>
  <c r="W8" i="4"/>
  <c r="W15" i="4"/>
  <c r="V11" i="4"/>
  <c r="V9" i="4"/>
  <c r="V16" i="4"/>
  <c r="S20" i="4"/>
  <c r="S12" i="4"/>
  <c r="S21" i="4"/>
  <c r="AD16" i="4"/>
  <c r="AC14" i="4"/>
  <c r="AC15" i="4"/>
  <c r="Z11" i="4"/>
  <c r="Z18" i="4"/>
  <c r="Z20" i="4"/>
  <c r="Y13" i="4"/>
  <c r="AF22" i="4"/>
  <c r="AB9" i="4"/>
  <c r="AB10" i="4"/>
  <c r="AB20" i="4"/>
  <c r="AB21" i="4"/>
  <c r="L6" i="4"/>
  <c r="L21" i="4" s="1"/>
  <c r="H6" i="4"/>
  <c r="H20" i="4" s="1"/>
  <c r="P6" i="4"/>
  <c r="P20" i="4" s="1"/>
  <c r="AD7" i="4"/>
  <c r="AD13" i="4"/>
  <c r="AD18" i="4"/>
  <c r="Y18" i="4"/>
  <c r="Y16" i="4"/>
  <c r="Y21" i="4"/>
  <c r="X8" i="4"/>
  <c r="X9" i="4"/>
  <c r="X16" i="4"/>
  <c r="X20" i="4"/>
  <c r="AB15" i="4"/>
  <c r="AB19" i="4"/>
  <c r="AG22" i="4"/>
  <c r="J6" i="4"/>
  <c r="J19" i="4" s="1"/>
  <c r="AM22" i="4"/>
  <c r="X7" i="4"/>
  <c r="X14" i="4"/>
  <c r="X18" i="4"/>
  <c r="AA10" i="4"/>
  <c r="AA13" i="4"/>
  <c r="AA17" i="4"/>
  <c r="T14" i="4"/>
  <c r="T13" i="4"/>
  <c r="T17" i="4"/>
  <c r="AB8" i="4"/>
  <c r="AB12" i="4"/>
  <c r="AB11" i="4"/>
  <c r="AB17" i="4"/>
  <c r="W10" i="4"/>
  <c r="W13" i="4"/>
  <c r="W17" i="4"/>
  <c r="M6" i="4"/>
  <c r="M20" i="4" s="1"/>
  <c r="R6" i="4"/>
  <c r="R20" i="4" s="1"/>
  <c r="G6" i="4"/>
  <c r="G18" i="4" s="1"/>
  <c r="AI22" i="4"/>
  <c r="S10" i="4"/>
  <c r="S14" i="4"/>
  <c r="S18" i="4"/>
  <c r="AD8" i="4"/>
  <c r="AD11" i="4"/>
  <c r="AD14" i="4"/>
  <c r="AD19" i="4"/>
  <c r="AC9" i="4"/>
  <c r="AC17" i="4"/>
  <c r="AC19" i="4"/>
  <c r="Z13" i="4"/>
  <c r="Z17" i="4"/>
  <c r="Y9" i="4"/>
  <c r="Y8" i="4"/>
  <c r="Y11" i="4"/>
  <c r="Y17" i="4"/>
  <c r="X15" i="4"/>
  <c r="X10" i="4"/>
  <c r="X11" i="4"/>
  <c r="X21" i="4"/>
  <c r="AB7" i="4"/>
  <c r="Q6" i="4"/>
  <c r="Q17" i="4" s="1"/>
  <c r="O6" i="4"/>
  <c r="O15" i="4" s="1"/>
  <c r="AA7" i="4"/>
  <c r="AA20" i="4"/>
  <c r="AA14" i="4"/>
  <c r="U12" i="4"/>
  <c r="U14" i="4"/>
  <c r="T8" i="4"/>
  <c r="T12" i="4"/>
  <c r="T15" i="4"/>
  <c r="AB14" i="4"/>
  <c r="AB16" i="4"/>
  <c r="AB13" i="4"/>
  <c r="W7" i="4"/>
  <c r="W21" i="4"/>
  <c r="W14" i="4"/>
  <c r="N6" i="4"/>
  <c r="N21" i="4" s="1"/>
  <c r="I6" i="4"/>
  <c r="I21" i="4" s="1"/>
  <c r="K6" i="4"/>
  <c r="K21" i="4" s="1"/>
  <c r="V10" i="4"/>
  <c r="V15" i="4"/>
  <c r="AK22" i="4"/>
  <c r="AP22" i="4"/>
  <c r="S7" i="4"/>
  <c r="S11" i="4"/>
  <c r="S15" i="4"/>
  <c r="AD9" i="4"/>
  <c r="AD17" i="4"/>
  <c r="AD15" i="4"/>
  <c r="AC10" i="4"/>
  <c r="AC12" i="4"/>
  <c r="AC13" i="4"/>
  <c r="AL22" i="4"/>
  <c r="AJ22" i="4"/>
  <c r="AE22" i="4"/>
  <c r="Z8" i="4"/>
  <c r="Z7" i="4"/>
  <c r="Z14" i="4"/>
  <c r="Y15" i="4"/>
  <c r="Y10" i="4"/>
  <c r="Y12" i="4"/>
  <c r="X19" i="4"/>
  <c r="X13" i="4"/>
  <c r="X12" i="4"/>
  <c r="R18" i="4" l="1"/>
  <c r="P15" i="4"/>
  <c r="N9" i="4"/>
  <c r="P13" i="4"/>
  <c r="H12" i="4"/>
  <c r="T22" i="4"/>
  <c r="O12" i="4"/>
  <c r="H9" i="4"/>
  <c r="Q16" i="4"/>
  <c r="K9" i="4"/>
  <c r="Q7" i="4"/>
  <c r="Q8" i="4"/>
  <c r="Q21" i="4"/>
  <c r="H21" i="4"/>
  <c r="Y22" i="4"/>
  <c r="V22" i="4"/>
  <c r="K12" i="4"/>
  <c r="Q18" i="4"/>
  <c r="Q10" i="4"/>
  <c r="H10" i="4"/>
  <c r="K17" i="4"/>
  <c r="K16" i="4"/>
  <c r="N14" i="4"/>
  <c r="O9" i="4"/>
  <c r="Q9" i="4"/>
  <c r="Q14" i="4"/>
  <c r="P11" i="4"/>
  <c r="H7" i="4"/>
  <c r="H13" i="4"/>
  <c r="I9" i="4"/>
  <c r="I11" i="4"/>
  <c r="N8" i="4"/>
  <c r="N11" i="4"/>
  <c r="N19" i="4"/>
  <c r="Q12" i="4"/>
  <c r="Q20" i="4"/>
  <c r="G19" i="4"/>
  <c r="G21" i="4"/>
  <c r="G20" i="4"/>
  <c r="R11" i="4"/>
  <c r="R16" i="4"/>
  <c r="P10" i="4"/>
  <c r="P9" i="4"/>
  <c r="P12" i="4"/>
  <c r="P18" i="4"/>
  <c r="I12" i="4"/>
  <c r="G11" i="4"/>
  <c r="R17" i="4"/>
  <c r="P14" i="4"/>
  <c r="I8" i="4"/>
  <c r="I17" i="4"/>
  <c r="N15" i="4"/>
  <c r="G8" i="4"/>
  <c r="G14" i="4"/>
  <c r="R8" i="4"/>
  <c r="R12" i="4"/>
  <c r="R21" i="4"/>
  <c r="P19" i="4"/>
  <c r="I7" i="4"/>
  <c r="I10" i="4"/>
  <c r="I19" i="4"/>
  <c r="N7" i="4"/>
  <c r="N18" i="4"/>
  <c r="U22" i="4"/>
  <c r="O17" i="4"/>
  <c r="O16" i="4"/>
  <c r="Q13" i="4"/>
  <c r="Q11" i="4"/>
  <c r="Q19" i="4"/>
  <c r="AC22" i="4"/>
  <c r="G9" i="4"/>
  <c r="G15" i="4"/>
  <c r="R10" i="4"/>
  <c r="R13" i="4"/>
  <c r="P8" i="4"/>
  <c r="P7" i="4"/>
  <c r="P21" i="4"/>
  <c r="P17" i="4"/>
  <c r="H14" i="4"/>
  <c r="M17" i="4"/>
  <c r="M21" i="4"/>
  <c r="X22" i="4"/>
  <c r="J10" i="4"/>
  <c r="L11" i="4"/>
  <c r="L17" i="4"/>
  <c r="AA22" i="4"/>
  <c r="O10" i="4"/>
  <c r="O13" i="4"/>
  <c r="O18" i="4"/>
  <c r="M8" i="4"/>
  <c r="M7" i="4"/>
  <c r="M11" i="4"/>
  <c r="M18" i="4"/>
  <c r="J7" i="4"/>
  <c r="J18" i="4"/>
  <c r="J15" i="4"/>
  <c r="J21" i="4"/>
  <c r="H17" i="4"/>
  <c r="L9" i="4"/>
  <c r="L8" i="4"/>
  <c r="L13" i="4"/>
  <c r="L18" i="4"/>
  <c r="M16" i="4"/>
  <c r="J14" i="4"/>
  <c r="J20" i="4"/>
  <c r="L7" i="4"/>
  <c r="K10" i="4"/>
  <c r="K13" i="4"/>
  <c r="K18" i="4"/>
  <c r="Z22" i="4"/>
  <c r="K7" i="4"/>
  <c r="K20" i="4"/>
  <c r="K14" i="4"/>
  <c r="K19" i="4"/>
  <c r="I15" i="4"/>
  <c r="I13" i="4"/>
  <c r="I14" i="4"/>
  <c r="I20" i="4"/>
  <c r="N10" i="4"/>
  <c r="N12" i="4"/>
  <c r="N16" i="4"/>
  <c r="N20" i="4"/>
  <c r="W22" i="4"/>
  <c r="O7" i="4"/>
  <c r="O19" i="4"/>
  <c r="O14" i="4"/>
  <c r="O20" i="4"/>
  <c r="G10" i="4"/>
  <c r="G12" i="4"/>
  <c r="G16" i="4"/>
  <c r="R14" i="4"/>
  <c r="R19" i="4"/>
  <c r="M10" i="4"/>
  <c r="M9" i="4"/>
  <c r="M13" i="4"/>
  <c r="M19" i="4"/>
  <c r="J17" i="4"/>
  <c r="J8" i="4"/>
  <c r="J12" i="4"/>
  <c r="J16" i="4"/>
  <c r="H15" i="4"/>
  <c r="H16" i="4"/>
  <c r="H18" i="4"/>
  <c r="L12" i="4"/>
  <c r="L10" i="4"/>
  <c r="L15" i="4"/>
  <c r="L19" i="4"/>
  <c r="S22" i="4"/>
  <c r="K8" i="4"/>
  <c r="K11" i="4"/>
  <c r="K15" i="4"/>
  <c r="I18" i="4"/>
  <c r="I16" i="4"/>
  <c r="N13" i="4"/>
  <c r="N17" i="4"/>
  <c r="O21" i="4"/>
  <c r="O8" i="4"/>
  <c r="O11" i="4"/>
  <c r="Q15" i="4"/>
  <c r="AB22" i="4"/>
  <c r="G7" i="4"/>
  <c r="G17" i="4"/>
  <c r="G13" i="4"/>
  <c r="R9" i="4"/>
  <c r="R7" i="4"/>
  <c r="R15" i="4"/>
  <c r="M14" i="4"/>
  <c r="M12" i="4"/>
  <c r="M15" i="4"/>
  <c r="J11" i="4"/>
  <c r="J9" i="4"/>
  <c r="J13" i="4"/>
  <c r="AD22" i="4"/>
  <c r="P16" i="4"/>
  <c r="H8" i="4"/>
  <c r="H11" i="4"/>
  <c r="H19" i="4"/>
  <c r="L16" i="4"/>
  <c r="L14" i="4"/>
  <c r="L20" i="4"/>
  <c r="Q22" i="4" l="1"/>
  <c r="P22" i="4"/>
  <c r="H22" i="4"/>
  <c r="I22" i="4"/>
  <c r="N22" i="4"/>
  <c r="J22" i="4"/>
  <c r="R22" i="4"/>
  <c r="G22" i="4"/>
  <c r="L22" i="4"/>
  <c r="K22" i="4"/>
  <c r="O22" i="4"/>
  <c r="M22" i="4"/>
  <c r="J69" i="5" l="1"/>
  <c r="L69" i="5" s="1"/>
  <c r="D47" i="2"/>
  <c r="C47" i="2"/>
  <c r="D46" i="2"/>
  <c r="C46" i="2"/>
  <c r="D45" i="2"/>
  <c r="C45" i="2"/>
  <c r="D44" i="2"/>
  <c r="C44" i="2"/>
  <c r="D43" i="2"/>
  <c r="C43" i="2"/>
  <c r="D42" i="2"/>
  <c r="C42" i="2"/>
  <c r="D40" i="2"/>
  <c r="C40" i="2"/>
  <c r="B39" i="2"/>
  <c r="A39" i="2"/>
  <c r="D24" i="2"/>
  <c r="C24" i="2"/>
  <c r="D12" i="2"/>
  <c r="C12" i="2"/>
  <c r="F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Tuomo Koskenvaara</author>
  </authors>
  <commentList>
    <comment ref="B16" authorId="0" shapeId="0" xr:uid="{60220887-FBE7-EE4A-B7F7-BBDE5EE357BD}">
      <text>
        <r>
          <rPr>
            <b/>
            <sz val="9"/>
            <color rgb="FF000000"/>
            <rFont val="Tahoma"/>
            <family val="2"/>
          </rPr>
          <t xml:space="preserve">Tämä mittari kuvaa vaativuutta, joka johtuu epämääräisistä, tiukoista ja keskenään ristiriitaisista päämääristä, tavoitteista, vaatimuksista ja odotuksista. </t>
        </r>
      </text>
    </comment>
    <comment ref="B17" authorId="0" shapeId="0" xr:uid="{58D11E37-EA8B-FC4C-8FAB-A73320FB3563}">
      <text>
        <r>
          <rPr>
            <b/>
            <sz val="9"/>
            <color rgb="FF000000"/>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8" authorId="0" shapeId="0" xr:uid="{EBF4F072-AB58-E443-9362-4D864B9DF1F5}">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9" authorId="0" shapeId="0" xr:uid="{B83E857B-4E59-C048-9F82-FAB996CB8C16}">
      <text>
        <r>
          <rPr>
            <b/>
            <sz val="9"/>
            <color indexed="81"/>
            <rFont val="Tahoma"/>
            <family val="2"/>
          </rPr>
          <t xml:space="preserve">Tämä mittari kuvaa vaativuutta, joka johtuu projektin, ohjelman tai salkun riskiprofiileista ja epävarmuuksista sekä tehdyistä aloitteista. </t>
        </r>
      </text>
    </comment>
    <comment ref="B20" authorId="0" shapeId="0" xr:uid="{D70F7608-9211-FB49-80AA-2840EEDC9877}">
      <text>
        <r>
          <rPr>
            <b/>
            <sz val="9"/>
            <color rgb="FF000000"/>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1" authorId="0" shapeId="0" xr:uid="{6C1D9A38-F216-704C-A8D8-58894107E7CD}">
      <text>
        <r>
          <rPr>
            <b/>
            <sz val="9"/>
            <color rgb="FF000000"/>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2" authorId="0" shapeId="0" xr:uid="{E3B72B23-0431-154E-A085-29E8F58F9FB3}">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3" authorId="0" shapeId="0" xr:uid="{2728830A-9071-614C-A8A3-6A48D7BBBC70}">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4" authorId="0" shapeId="0" xr:uid="{CFF99B80-DA41-D34A-B2F2-53E115443C6E}">
      <text>
        <r>
          <rPr>
            <b/>
            <sz val="9"/>
            <color rgb="FF000000"/>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5" authorId="0" shapeId="0" xr:uid="{17BEB956-BF92-C249-85FE-3C5707F8E432}">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41" authorId="0" shapeId="0" xr:uid="{60367641-6DED-3944-84F4-9A716FB18FAE}">
      <text>
        <r>
          <rPr>
            <b/>
            <sz val="9"/>
            <color indexed="81"/>
            <rFont val="Tahoma"/>
            <family val="2"/>
          </rPr>
          <t xml:space="preserve">Tämä mittari kuvaa vaativuutta, joka johtuu epämääräisistä, tiukoista ja keskenään ristiriitaisista päämääristä, tavoitteista, vaatimuksista ja odotuksista. </t>
        </r>
      </text>
    </comment>
    <comment ref="B42" authorId="0" shapeId="0" xr:uid="{D66004DB-4380-1A4B-A237-4ACA72C7FC2A}">
      <text>
        <r>
          <rPr>
            <b/>
            <sz val="9"/>
            <color rgb="FF000000"/>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43" authorId="0" shapeId="0" xr:uid="{B7707465-552E-394E-B830-AFF68A0BED54}">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44" authorId="0" shapeId="0" xr:uid="{9E1030F0-9429-FC42-9AC4-DB60F3152041}">
      <text>
        <r>
          <rPr>
            <b/>
            <sz val="9"/>
            <color indexed="81"/>
            <rFont val="Tahoma"/>
            <family val="2"/>
          </rPr>
          <t xml:space="preserve">Tämä mittari kuvaa vaativuutta, joka johtuu projektin, ohjelman tai salkun riskiprofiileista ja epävarmuuksista sekä tehdyistä aloitteista. </t>
        </r>
      </text>
    </comment>
    <comment ref="B45" authorId="0" shapeId="0" xr:uid="{BC514DC1-C2B4-714A-98A0-24CF6C974977}">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46" authorId="0" shapeId="0" xr:uid="{0591529A-6BD8-2C47-9472-1F0ED26C0043}">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47" authorId="0" shapeId="0" xr:uid="{FD5C7F84-CEFE-2945-BA18-9D2C58919F3F}">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48" authorId="0" shapeId="0" xr:uid="{8BF342B8-5205-9E41-BCD2-B3A30265A4F8}">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49" authorId="0" shapeId="0" xr:uid="{B6E54164-936B-AB44-80B8-6909951B24D6}">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50" authorId="0" shapeId="0" xr:uid="{0120A8C4-01C4-DE46-BA3F-88F7E718CA80}">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66" authorId="0" shapeId="0" xr:uid="{3EC71A77-E555-8242-8459-26F194FDDF5E}">
      <text>
        <r>
          <rPr>
            <b/>
            <sz val="9"/>
            <color indexed="81"/>
            <rFont val="Tahoma"/>
            <family val="2"/>
          </rPr>
          <t xml:space="preserve">Tämä mittari kuvaa vaativuutta, joka johtuu epämääräisistä, tiukoista ja keskenään ristiriitaisista päämääristä, tavoitteista, vaatimuksista ja odotuksista. </t>
        </r>
      </text>
    </comment>
    <comment ref="B67" authorId="0" shapeId="0" xr:uid="{4C29A713-02D0-2B40-91DA-5CFF9BFC276E}">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68" authorId="0" shapeId="0" xr:uid="{071B013B-A1A6-E141-9013-38755ACEBCE1}">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69" authorId="0" shapeId="0" xr:uid="{ED90105F-DC38-6D4A-9037-1A3B713D1492}">
      <text>
        <r>
          <rPr>
            <b/>
            <sz val="9"/>
            <color indexed="81"/>
            <rFont val="Tahoma"/>
            <family val="2"/>
          </rPr>
          <t xml:space="preserve">Tämä mittari kuvaa vaativuutta, joka johtuu projektin, ohjelman tai salkun riskiprofiileista ja epävarmuuksista sekä tehdyistä aloitteista. </t>
        </r>
      </text>
    </comment>
    <comment ref="B70" authorId="0" shapeId="0" xr:uid="{9DCE35B6-5E33-434B-8100-D049B4168D87}">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71" authorId="0" shapeId="0" xr:uid="{9C0C3A2C-0E8A-7345-B47C-C35A8694C2F5}">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72" authorId="0" shapeId="0" xr:uid="{B76E9726-BB62-EE4C-89A7-5EDA2C24FA95}">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73" authorId="0" shapeId="0" xr:uid="{28749A17-6634-AA42-8EFA-6E647EA9A26C}">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74" authorId="0" shapeId="0" xr:uid="{AF42E0AE-7504-6141-B28A-5CCAF9BEB95F}">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75" authorId="0" shapeId="0" xr:uid="{CE32D25C-F209-A145-9936-6EBD28F46B5E}">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91" authorId="0" shapeId="0" xr:uid="{853481E0-1BE5-A040-8431-87B6F95C05A8}">
      <text>
        <r>
          <rPr>
            <b/>
            <sz val="9"/>
            <color rgb="FF000000"/>
            <rFont val="Tahoma"/>
            <family val="2"/>
          </rPr>
          <t xml:space="preserve">Tämä mittari kuvaa vaativuutta, joka johtuu epämääräisistä, tiukoista ja keskenään ristiriitaisista päämääristä, tavoitteista, vaatimuksista ja odotuksista. </t>
        </r>
      </text>
    </comment>
    <comment ref="B92" authorId="0" shapeId="0" xr:uid="{9A0D4C84-84D3-C44B-9BEE-5A922D0F25B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93" authorId="0" shapeId="0" xr:uid="{3C5FEAC3-45B7-0242-97F4-D5D631DB3C57}">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94" authorId="0" shapeId="0" xr:uid="{FA56225E-6B81-9B4B-90E7-073BF9959B06}">
      <text>
        <r>
          <rPr>
            <b/>
            <sz val="9"/>
            <color indexed="81"/>
            <rFont val="Tahoma"/>
            <family val="2"/>
          </rPr>
          <t xml:space="preserve">Tämä mittari kuvaa vaativuutta, joka johtuu projektin, ohjelman tai salkun riskiprofiileista ja epävarmuuksista sekä tehdyistä aloitteista. </t>
        </r>
      </text>
    </comment>
    <comment ref="B95" authorId="0" shapeId="0" xr:uid="{DE103F78-2F4C-574A-A52F-5C5ABFE2358B}">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96" authorId="0" shapeId="0" xr:uid="{C1FA3F9F-1E8F-4848-B724-692D2759C1A0}">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97" authorId="0" shapeId="0" xr:uid="{ABB9EBCD-1875-4441-AF8E-2A078DA6C3A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98" authorId="0" shapeId="0" xr:uid="{CC2D4FAC-DCF5-1847-926A-993397A6B2E5}">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99" authorId="0" shapeId="0" xr:uid="{08909873-9145-794E-B5F8-C012A61CF0C9}">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00" authorId="0" shapeId="0" xr:uid="{1BB0A95A-C967-D348-A35A-C5F7C693DC60}">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16" authorId="0" shapeId="0" xr:uid="{A221D3CB-777D-9E4A-99E8-4B9BBAC5CF4A}">
      <text>
        <r>
          <rPr>
            <b/>
            <sz val="9"/>
            <color indexed="81"/>
            <rFont val="Tahoma"/>
            <family val="2"/>
          </rPr>
          <t xml:space="preserve">Tämä mittari kuvaa vaativuutta, joka johtuu epämääräisistä, tiukoista ja keskenään ristiriitaisista päämääristä, tavoitteista, vaatimuksista ja odotuksista. </t>
        </r>
      </text>
    </comment>
    <comment ref="B117" authorId="0" shapeId="0" xr:uid="{9C876551-5622-994F-A142-029D36C44211}">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18" authorId="0" shapeId="0" xr:uid="{FCD36C2D-1BC2-6740-80E7-15F0B43C53B8}">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19" authorId="0" shapeId="0" xr:uid="{2B9CB96F-059C-8C49-BDEA-23C7560BB026}">
      <text>
        <r>
          <rPr>
            <b/>
            <sz val="9"/>
            <color indexed="81"/>
            <rFont val="Tahoma"/>
            <family val="2"/>
          </rPr>
          <t xml:space="preserve">Tämä mittari kuvaa vaativuutta, joka johtuu projektin, ohjelman tai salkun riskiprofiileista ja epävarmuuksista sekä tehdyistä aloitteista. </t>
        </r>
      </text>
    </comment>
    <comment ref="B120" authorId="0" shapeId="0" xr:uid="{BD566040-F30E-164D-8D7E-6CFFFBF8636F}">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21" authorId="0" shapeId="0" xr:uid="{0366A37C-47D1-CE4A-98B3-27F49B7A21E4}">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22" authorId="0" shapeId="0" xr:uid="{FB2C8E21-3AED-9548-8310-D56191BD8D9E}">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23" authorId="0" shapeId="0" xr:uid="{B6421D1B-97FF-4F42-87B8-E41D124947D6}">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24" authorId="0" shapeId="0" xr:uid="{B56EC039-C1BF-9A4E-BF24-F3DCE09C04E1}">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25" authorId="0" shapeId="0" xr:uid="{C69F20FB-8DCE-8B44-9AC7-2A4A9FFC6DE0}">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41" authorId="0" shapeId="0" xr:uid="{73EDB73B-4886-BE4F-A487-69F92533B337}">
      <text>
        <r>
          <rPr>
            <b/>
            <sz val="9"/>
            <color indexed="81"/>
            <rFont val="Tahoma"/>
            <family val="2"/>
          </rPr>
          <t xml:space="preserve">Tämä mittari kuvaa vaativuutta, joka johtuu epämääräisistä, tiukoista ja keskenään ristiriitaisista päämääristä, tavoitteista, vaatimuksista ja odotuksista. </t>
        </r>
      </text>
    </comment>
    <comment ref="B142" authorId="0" shapeId="0" xr:uid="{C3EDFE85-8CAA-894B-958B-8CBC4A68E7D4}">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43" authorId="0" shapeId="0" xr:uid="{7A9B1E46-BA62-9748-A608-67FDFB621536}">
      <text>
        <r>
          <rPr>
            <b/>
            <sz val="9"/>
            <color rgb="FF000000"/>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44" authorId="0" shapeId="0" xr:uid="{8D09FB4E-C1EF-D74B-BA20-7053AE7785E0}">
      <text>
        <r>
          <rPr>
            <b/>
            <sz val="9"/>
            <color indexed="81"/>
            <rFont val="Tahoma"/>
            <family val="2"/>
          </rPr>
          <t xml:space="preserve">Tämä mittari kuvaa vaativuutta, joka johtuu projektin, ohjelman tai salkun riskiprofiileista ja epävarmuuksista sekä tehdyistä aloitteista. </t>
        </r>
      </text>
    </comment>
    <comment ref="B145" authorId="0" shapeId="0" xr:uid="{17C780A5-726F-024D-9EC2-FF79E3FE8C0C}">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46" authorId="0" shapeId="0" xr:uid="{B5C14187-A2C6-EE44-89D8-311156D92E0F}">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47" authorId="0" shapeId="0" xr:uid="{98650C76-F5BD-074F-8D0D-02D9C532C0FF}">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48" authorId="0" shapeId="0" xr:uid="{871CE35C-CC12-9B4D-9C14-7C6E66C72818}">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49" authorId="0" shapeId="0" xr:uid="{D14F0422-0294-584C-BEB4-46FD8225EFAC}">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50" authorId="0" shapeId="0" xr:uid="{A99E1EBE-4E88-B642-8244-1586581C432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66" authorId="0" shapeId="0" xr:uid="{2D8BA7CE-E377-F04D-B663-58CBD98FBCDA}">
      <text>
        <r>
          <rPr>
            <b/>
            <sz val="9"/>
            <color indexed="81"/>
            <rFont val="Tahoma"/>
            <family val="2"/>
          </rPr>
          <t xml:space="preserve">Tämä mittari kuvaa vaativuutta, joka johtuu epämääräisistä, tiukoista ja keskenään ristiriitaisista päämääristä, tavoitteista, vaatimuksista ja odotuksista. </t>
        </r>
      </text>
    </comment>
    <comment ref="B167" authorId="0" shapeId="0" xr:uid="{F90D7BA8-1C18-8D42-972E-09782B2D43E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68" authorId="0" shapeId="0" xr:uid="{581738AF-DA96-7345-83AC-B582B2C2D478}">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69" authorId="0" shapeId="0" xr:uid="{0112F555-147F-4442-8187-4913069C2D09}">
      <text>
        <r>
          <rPr>
            <b/>
            <sz val="9"/>
            <color indexed="81"/>
            <rFont val="Tahoma"/>
            <family val="2"/>
          </rPr>
          <t xml:space="preserve">Tämä mittari kuvaa vaativuutta, joka johtuu projektin, ohjelman tai salkun riskiprofiileista ja epävarmuuksista sekä tehdyistä aloitteista. </t>
        </r>
      </text>
    </comment>
    <comment ref="B170" authorId="0" shapeId="0" xr:uid="{7D7E768C-77BA-A04F-A4F7-AF751C7CEDC8}">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71" authorId="0" shapeId="0" xr:uid="{D3EBD48D-7F8D-E24F-BB9A-CA72E89946DF}">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72" authorId="0" shapeId="0" xr:uid="{DB30E4E6-1595-D343-815E-DDC79F002717}">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73" authorId="0" shapeId="0" xr:uid="{50173894-FCC5-6E43-8D26-3A2C48BF354C}">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74" authorId="0" shapeId="0" xr:uid="{6A7B5B98-201E-204E-8A48-787018682553}">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75" authorId="0" shapeId="0" xr:uid="{A6AE76B6-6773-2946-9BF9-7D9E487F8435}">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91" authorId="0" shapeId="0" xr:uid="{3ACF043D-9ED3-4C49-91F7-FD8C45A00EB5}">
      <text>
        <r>
          <rPr>
            <b/>
            <sz val="9"/>
            <color indexed="81"/>
            <rFont val="Tahoma"/>
            <family val="2"/>
          </rPr>
          <t xml:space="preserve">Tämä mittari kuvaa vaativuutta, joka johtuu epämääräisistä, tiukoista ja keskenään ristiriitaisista päämääristä, tavoitteista, vaatimuksista ja odotuksista. </t>
        </r>
      </text>
    </comment>
    <comment ref="B192" authorId="0" shapeId="0" xr:uid="{D0DABC9D-0952-D04E-B19B-9CDCBDA14669}">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93" authorId="0" shapeId="0" xr:uid="{9285E24C-EECC-D246-AD9F-9B9901EB4832}">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94" authorId="0" shapeId="0" xr:uid="{016B345A-A10B-504A-AB3F-7D41196CF983}">
      <text>
        <r>
          <rPr>
            <b/>
            <sz val="9"/>
            <color indexed="81"/>
            <rFont val="Tahoma"/>
            <family val="2"/>
          </rPr>
          <t xml:space="preserve">Tämä mittari kuvaa vaativuutta, joka johtuu projektin, ohjelman tai salkun riskiprofiileista ja epävarmuuksista sekä tehdyistä aloitteista. </t>
        </r>
      </text>
    </comment>
    <comment ref="B195" authorId="0" shapeId="0" xr:uid="{A7C4DBDA-8CF8-6F46-8F33-8D930FEDF553}">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96" authorId="0" shapeId="0" xr:uid="{BA6D6AE9-0A2A-714D-A313-CD284FFA8742}">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97" authorId="0" shapeId="0" xr:uid="{7E265EC9-F8F3-8043-ADEB-C5071365159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98" authorId="0" shapeId="0" xr:uid="{48B89F6B-0670-1241-A224-0C17D927739F}">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99" authorId="0" shapeId="0" xr:uid="{109CB93D-47FB-F745-9E42-7F0F5B3DB32F}">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00" authorId="0" shapeId="0" xr:uid="{1EBA5218-6995-414B-993E-962FC1081EB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16" authorId="0" shapeId="0" xr:uid="{2A5433C4-0B3B-C645-9761-AB8AC5ECAE46}">
      <text>
        <r>
          <rPr>
            <b/>
            <sz val="9"/>
            <color indexed="81"/>
            <rFont val="Tahoma"/>
            <family val="2"/>
          </rPr>
          <t xml:space="preserve">Tämä mittari kuvaa vaativuutta, joka johtuu epämääräisistä, tiukoista ja keskenään ristiriitaisista päämääristä, tavoitteista, vaatimuksista ja odotuksista. </t>
        </r>
      </text>
    </comment>
    <comment ref="B217" authorId="0" shapeId="0" xr:uid="{5164488E-8F4F-8843-AAD2-C8B2425F8632}">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18" authorId="0" shapeId="0" xr:uid="{D582853A-E00C-454F-85FC-17AB0BE3028F}">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19" authorId="0" shapeId="0" xr:uid="{B07E27EB-0D74-D24B-B4A9-7A6021949366}">
      <text>
        <r>
          <rPr>
            <b/>
            <sz val="9"/>
            <color indexed="81"/>
            <rFont val="Tahoma"/>
            <family val="2"/>
          </rPr>
          <t xml:space="preserve">Tämä mittari kuvaa vaativuutta, joka johtuu projektin, ohjelman tai salkun riskiprofiileista ja epävarmuuksista sekä tehdyistä aloitteista. </t>
        </r>
      </text>
    </comment>
    <comment ref="B220" authorId="0" shapeId="0" xr:uid="{3E2381C7-9200-894E-A917-1EF6B14D029F}">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21" authorId="0" shapeId="0" xr:uid="{2F3262B6-002F-974C-9D32-3AE3C9BA6710}">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22" authorId="0" shapeId="0" xr:uid="{7E064800-EF42-5A4A-BC68-2E0649F6917C}">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23" authorId="0" shapeId="0" xr:uid="{78842879-0462-084A-9A22-FD5741D4091C}">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24" authorId="0" shapeId="0" xr:uid="{34124CFF-1BFB-4948-AE9E-7EA5F0145F36}">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25" authorId="0" shapeId="0" xr:uid="{10BD146C-B195-EB41-8F40-9A17A800B2A1}">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41" authorId="0" shapeId="0" xr:uid="{F9353E41-F492-514B-A887-4F9A53E13FCD}">
      <text>
        <r>
          <rPr>
            <b/>
            <sz val="9"/>
            <color indexed="81"/>
            <rFont val="Tahoma"/>
            <family val="2"/>
          </rPr>
          <t xml:space="preserve">Tämä mittari kuvaa vaativuutta, joka johtuu epämääräisistä, tiukoista ja keskenään ristiriitaisista päämääristä, tavoitteista, vaatimuksista ja odotuksista. </t>
        </r>
      </text>
    </comment>
    <comment ref="B242" authorId="0" shapeId="0" xr:uid="{665D92CF-DFDF-6647-8B55-DD59CEC4A43A}">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43" authorId="0" shapeId="0" xr:uid="{8F989F23-E219-0F4D-B074-AC88DA8C2147}">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44" authorId="0" shapeId="0" xr:uid="{0F319B4F-A1DD-574C-A535-910CCE19B68F}">
      <text>
        <r>
          <rPr>
            <b/>
            <sz val="9"/>
            <color indexed="81"/>
            <rFont val="Tahoma"/>
            <family val="2"/>
          </rPr>
          <t xml:space="preserve">Tämä mittari kuvaa vaativuutta, joka johtuu projektin, ohjelman tai salkun riskiprofiileista ja epävarmuuksista sekä tehdyistä aloitteista. </t>
        </r>
      </text>
    </comment>
    <comment ref="B245" authorId="0" shapeId="0" xr:uid="{FD557D15-30EC-444F-BB72-BAED0F99A84C}">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46" authorId="0" shapeId="0" xr:uid="{122BAE07-C66C-5440-8CDE-C5787B6E102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47" authorId="0" shapeId="0" xr:uid="{DC3DC4F3-674E-AA43-B12E-74E1E4BF173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48" authorId="0" shapeId="0" xr:uid="{5BB8D0A0-1CEB-FA4B-BCFD-B845999B1DF4}">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49" authorId="0" shapeId="0" xr:uid="{AAED9B9E-2064-4742-A360-524C5DDA7342}">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50" authorId="0" shapeId="0" xr:uid="{7C710DAC-8E1F-DB44-92D4-0A3818AAED97}">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66" authorId="0" shapeId="0" xr:uid="{8C143D95-AE8F-8246-8469-B9D8EAD5C027}">
      <text>
        <r>
          <rPr>
            <b/>
            <sz val="9"/>
            <color indexed="81"/>
            <rFont val="Tahoma"/>
            <family val="2"/>
          </rPr>
          <t xml:space="preserve">Tämä mittari kuvaa vaativuutta, joka johtuu epämääräisistä, tiukoista ja keskenään ristiriitaisista päämääristä, tavoitteista, vaatimuksista ja odotuksista. </t>
        </r>
      </text>
    </comment>
    <comment ref="B267" authorId="0" shapeId="0" xr:uid="{144EBF4F-E382-9743-861D-05DF448E3411}">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68" authorId="0" shapeId="0" xr:uid="{3D3E0C62-368D-2041-8ACF-6999E30F6EF8}">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69" authorId="0" shapeId="0" xr:uid="{DCD93472-989B-E442-BD90-DA91365946A6}">
      <text>
        <r>
          <rPr>
            <b/>
            <sz val="9"/>
            <color indexed="81"/>
            <rFont val="Tahoma"/>
            <family val="2"/>
          </rPr>
          <t xml:space="preserve">Tämä mittari kuvaa vaativuutta, joka johtuu projektin, ohjelman tai salkun riskiprofiileista ja epävarmuuksista sekä tehdyistä aloitteista. </t>
        </r>
      </text>
    </comment>
    <comment ref="B270" authorId="0" shapeId="0" xr:uid="{B7D46BEE-28A7-D84A-BBDE-A345D4BA7FEF}">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71" authorId="0" shapeId="0" xr:uid="{B3A60B10-DFA7-5D47-8211-B6F6C8409912}">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72" authorId="0" shapeId="0" xr:uid="{CF118F00-656D-304A-ADAB-B6710C18D18F}">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73" authorId="0" shapeId="0" xr:uid="{53FAE64C-D89F-EB47-AA61-D4D00F7EC3ED}">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74" authorId="0" shapeId="0" xr:uid="{4AF8EF1F-4D61-394A-BE1C-FC86E346FA30}">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75" authorId="0" shapeId="0" xr:uid="{A0221F4A-CF33-8446-821E-372CE5EC682C}">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91" authorId="0" shapeId="0" xr:uid="{007E679A-7CC4-024E-AB9C-36DFC2BA4FE6}">
      <text>
        <r>
          <rPr>
            <b/>
            <sz val="9"/>
            <color indexed="81"/>
            <rFont val="Tahoma"/>
            <family val="2"/>
          </rPr>
          <t xml:space="preserve">Tämä mittari kuvaa vaativuutta, joka johtuu epämääräisistä, tiukoista ja keskenään ristiriitaisista päämääristä, tavoitteista, vaatimuksista ja odotuksista. </t>
        </r>
      </text>
    </comment>
    <comment ref="B292" authorId="0" shapeId="0" xr:uid="{EA159798-B77D-A24B-8452-740F6562BFC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93" authorId="0" shapeId="0" xr:uid="{08DCF3E9-A6A0-6E40-9AED-17BB75E214CB}">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94" authorId="0" shapeId="0" xr:uid="{376FA756-6E93-4D46-9021-E968320D4B36}">
      <text>
        <r>
          <rPr>
            <b/>
            <sz val="9"/>
            <color indexed="81"/>
            <rFont val="Tahoma"/>
            <family val="2"/>
          </rPr>
          <t xml:space="preserve">Tämä mittari kuvaa vaativuutta, joka johtuu projektin, ohjelman tai salkun riskiprofiileista ja epävarmuuksista sekä tehdyistä aloitteista. </t>
        </r>
      </text>
    </comment>
    <comment ref="B295" authorId="0" shapeId="0" xr:uid="{74BDDEB0-42DF-624D-A93E-14F7D029DF94}">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96" authorId="0" shapeId="0" xr:uid="{8A91A3B4-646D-1043-A309-B219ABBAEAC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97" authorId="0" shapeId="0" xr:uid="{9E4298DC-B8CE-CB42-950E-9DE3FFA4561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98" authorId="0" shapeId="0" xr:uid="{762C4CA5-A19A-D341-B7F0-432E735AC82E}">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99" authorId="0" shapeId="0" xr:uid="{09F35130-83C1-684A-A8C9-C1F2FC2D9FC3}">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00" authorId="0" shapeId="0" xr:uid="{679C78EB-1C8F-2D4A-80C8-B5EFE4B3EE7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316" authorId="0" shapeId="0" xr:uid="{E671F13B-2A9C-1443-8841-6E1ABC33062F}">
      <text>
        <r>
          <rPr>
            <b/>
            <sz val="9"/>
            <color indexed="81"/>
            <rFont val="Tahoma"/>
            <family val="2"/>
          </rPr>
          <t xml:space="preserve">Tämä mittari kuvaa vaativuutta, joka johtuu epämääräisistä, tiukoista ja keskenään ristiriitaisista päämääristä, tavoitteista, vaatimuksista ja odotuksista. </t>
        </r>
      </text>
    </comment>
    <comment ref="B317" authorId="0" shapeId="0" xr:uid="{D704365E-E731-994D-8969-D4E0A396B5F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318" authorId="0" shapeId="0" xr:uid="{828B8FB5-2BD6-6248-9815-2BE3C9C65403}">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319" authorId="0" shapeId="0" xr:uid="{2AE4A2D8-CC60-E647-99BB-E04D6F51B4F9}">
      <text>
        <r>
          <rPr>
            <b/>
            <sz val="9"/>
            <color indexed="81"/>
            <rFont val="Tahoma"/>
            <family val="2"/>
          </rPr>
          <t xml:space="preserve">Tämä mittari kuvaa vaativuutta, joka johtuu projektin, ohjelman tai salkun riskiprofiileista ja epävarmuuksista sekä tehdyistä aloitteista. </t>
        </r>
      </text>
    </comment>
    <comment ref="B320" authorId="0" shapeId="0" xr:uid="{DF32556E-EAA4-6348-88EA-DE8D3FC10C25}">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321" authorId="0" shapeId="0" xr:uid="{20AFDF90-315E-374F-88EE-D40E968C16F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322" authorId="0" shapeId="0" xr:uid="{56F949D8-B233-3947-93BC-AB19C6D820A1}">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323" authorId="0" shapeId="0" xr:uid="{D16C15EB-74ED-3D46-8E93-D26619EC8238}">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324" authorId="0" shapeId="0" xr:uid="{489B22EC-050E-DC43-A23F-BF13F0698F30}">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25" authorId="0" shapeId="0" xr:uid="{D2E33294-12BA-8C42-BF6A-6DBC87E86FA3}">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341" authorId="0" shapeId="0" xr:uid="{EBBB6CDD-37F4-914F-93F6-F6D312285040}">
      <text>
        <r>
          <rPr>
            <b/>
            <sz val="9"/>
            <color indexed="81"/>
            <rFont val="Tahoma"/>
            <family val="2"/>
          </rPr>
          <t xml:space="preserve">Tämä mittari kuvaa vaativuutta, joka johtuu epämääräisistä, tiukoista ja keskenään ristiriitaisista päämääristä, tavoitteista, vaatimuksista ja odotuksista. </t>
        </r>
      </text>
    </comment>
    <comment ref="B342" authorId="0" shapeId="0" xr:uid="{9E18CA90-528B-BA42-B723-01D1855799E2}">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343" authorId="0" shapeId="0" xr:uid="{E3344512-F6FC-FE44-B3EE-870C53652C01}">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344" authorId="0" shapeId="0" xr:uid="{F9BA0B29-5640-6F4D-8155-184E448640B2}">
      <text>
        <r>
          <rPr>
            <b/>
            <sz val="9"/>
            <color indexed="81"/>
            <rFont val="Tahoma"/>
            <family val="2"/>
          </rPr>
          <t xml:space="preserve">Tämä mittari kuvaa vaativuutta, joka johtuu projektin, ohjelman tai salkun riskiprofiileista ja epävarmuuksista sekä tehdyistä aloitteista. </t>
        </r>
      </text>
    </comment>
    <comment ref="B345" authorId="0" shapeId="0" xr:uid="{2D923D0A-B5E6-094F-898C-BCD2C9B98578}">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346" authorId="0" shapeId="0" xr:uid="{809329CC-3392-0745-8546-EF7DB7977F85}">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347" authorId="0" shapeId="0" xr:uid="{C1F33A42-F1EE-614C-ABCF-4699217E2F8C}">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348" authorId="0" shapeId="0" xr:uid="{4A73CE00-211D-7C4A-AB2B-BC5A32825954}">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349" authorId="0" shapeId="0" xr:uid="{56BC903D-D5BA-4E4D-8C40-DF76C9489BFC}">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50" authorId="0" shapeId="0" xr:uid="{55991420-C3C2-F84C-BA75-07192EC446EE}">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366" authorId="0" shapeId="0" xr:uid="{09BDD868-4FBC-1B42-97EA-9F10C33A9DDF}">
      <text>
        <r>
          <rPr>
            <b/>
            <sz val="9"/>
            <color indexed="81"/>
            <rFont val="Tahoma"/>
            <family val="2"/>
          </rPr>
          <t xml:space="preserve">Tämä mittari kuvaa vaativuutta, joka johtuu epämääräisistä, tiukoista ja keskenään ristiriitaisista päämääristä, tavoitteista, vaatimuksista ja odotuksista. </t>
        </r>
      </text>
    </comment>
    <comment ref="B367" authorId="0" shapeId="0" xr:uid="{6DBD9AE2-B617-994E-BE66-123C6A33B49D}">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368" authorId="0" shapeId="0" xr:uid="{819FBBC9-6A7C-AE4B-882A-93692243AC63}">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369" authorId="0" shapeId="0" xr:uid="{4B7D51B0-2479-504D-9041-42B49E3F26D6}">
      <text>
        <r>
          <rPr>
            <b/>
            <sz val="9"/>
            <color indexed="81"/>
            <rFont val="Tahoma"/>
            <family val="2"/>
          </rPr>
          <t xml:space="preserve">Tämä mittari kuvaa vaativuutta, joka johtuu projektin, ohjelman tai salkun riskiprofiileista ja epävarmuuksista sekä tehdyistä aloitteista. </t>
        </r>
      </text>
    </comment>
    <comment ref="B370" authorId="0" shapeId="0" xr:uid="{6E1B15B4-8EB9-6C43-8818-8B327848442D}">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371" authorId="0" shapeId="0" xr:uid="{19837036-33D4-394C-8B48-CCBC6A8E89D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372" authorId="0" shapeId="0" xr:uid="{B4C7C906-86E4-1E48-B79E-0C7F3F1B8E47}">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373" authorId="0" shapeId="0" xr:uid="{63B9FC7E-2C1B-2344-8349-24613522B6C6}">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374" authorId="0" shapeId="0" xr:uid="{C4048C6B-B95F-F54E-9C1D-CD0D8C40EBCC}">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75" authorId="0" shapeId="0" xr:uid="{9C238F88-55B2-4443-A8DD-45999CA0054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List>
</comments>
</file>

<file path=xl/sharedStrings.xml><?xml version="1.0" encoding="utf-8"?>
<sst xmlns="http://schemas.openxmlformats.org/spreadsheetml/2006/main" count="596" uniqueCount="178">
  <si>
    <t>Itsearviointi</t>
  </si>
  <si>
    <t>Kokemus</t>
  </si>
  <si>
    <t>Projektien ajoittuminen</t>
  </si>
  <si>
    <t>Pisteytys</t>
  </si>
  <si>
    <t>Valitse tietämystäsi tai taitojasi ja kykyjäsi parhaiten kuvaava luku:
5 = Erittäin hyvä
4 = Hyvä
3 = Erittäin tyydyttävä
2 = Tyydyttävä
1 = Heikko
"Rehellinen arvio" tarkoittaa, että voit arviosi tueksi esittää näytön, joka on:
•  Olennaisilta osiltaan todennäköisemmin totta kuin ei
•  Niin selkeä, ettei siitä ole mitään merkittävää epäilystä
•  Riittävän vahva herättääkseen kohtuullisesti luottamusta tasostasi
Näyttö voi olla kirjallinen (koetulos, suunnitelma, raportti tms.) tai suullinen (haastattelut).</t>
  </si>
  <si>
    <t>Huomautukset, Kommentit, Todisteet</t>
  </si>
  <si>
    <t>Saraketta "Huomautukset, kommentit, todisteet" voit käyttää muistuttamaan itseäsi näytön todistelähteistä tai jättää tyhjäksi.</t>
  </si>
  <si>
    <r>
      <t xml:space="preserve">Ohjeita lomakkeiden täyttöön
</t>
    </r>
    <r>
      <rPr>
        <sz val="12"/>
        <color theme="1"/>
        <rFont val="Calibri"/>
        <family val="2"/>
        <scheme val="minor"/>
      </rPr>
      <t>Lisätietoja sertifioinnista saa sähköpostiosoitteesta:</t>
    </r>
    <r>
      <rPr>
        <b/>
        <sz val="11"/>
        <color theme="1"/>
        <rFont val="Calibri"/>
        <family val="2"/>
        <scheme val="minor"/>
      </rPr>
      <t xml:space="preserve"> sertifiointi@pry.fi</t>
    </r>
  </si>
  <si>
    <r>
      <t>Yhteenvedon täyttöohje</t>
    </r>
    <r>
      <rPr>
        <sz val="12"/>
        <color theme="1"/>
        <rFont val="Calibri"/>
        <family val="2"/>
        <scheme val="minor"/>
      </rPr>
      <t xml:space="preserve">
Tälle lomakkeelle kuvataan oman osaamisen ehittämiseen liittyvät toimenpiteet uusittavan sertifikaatin voimassaoloajalta. 
Alla olevassa lomakkeessa kehttämisen toimenpiteet on jaettu kouluttautumiseen, kouluttajana toimimiseen, konferensseihin ja muihin projektijohtamiseen liittyviin tapahtumiin, kokemusten vaihtoon sekä itseopiskeluun. 
Jokaisen kirjatun kehittämiseen liittyvän toimen osalta kirjataan lomakkeen mukaiset tiedot. Pätevyyselementtien osalta hakijaa pyydetään valitsemaan 1-3 parhaiten kehitystoimea kuvaavaa pätevyyselementtiä. 
Näiden lisäksi hakijaa pyydetään kirjoittamaan loppuun lyhyt yhteenveto saaduista opeista ja kuinka hakija on näitä oppeja hyödyntänyt. 
</t>
    </r>
    <r>
      <rPr>
        <b/>
        <sz val="11"/>
        <color theme="1"/>
        <rFont val="Calibri"/>
        <family val="2"/>
        <scheme val="minor"/>
      </rPr>
      <t xml:space="preserve">
</t>
    </r>
  </si>
  <si>
    <t>Nimi:</t>
  </si>
  <si>
    <t>Taso:</t>
  </si>
  <si>
    <t>Ammattiala:</t>
  </si>
  <si>
    <t>Pätevyyselementit</t>
  </si>
  <si>
    <t>Tietämys</t>
  </si>
  <si>
    <t>Taidot ja kyvyt</t>
  </si>
  <si>
    <t>Huomautukset, kommentit ja 
todisteet 
(valinnainen;  kandidaatin käyttöön)</t>
  </si>
  <si>
    <t>Näkökulmapätevyydet</t>
  </si>
  <si>
    <t>4.3.1</t>
  </si>
  <si>
    <t>Strategia</t>
  </si>
  <si>
    <t>4.3.2</t>
  </si>
  <si>
    <t>Hallinto, rakenteet ja prosessit</t>
  </si>
  <si>
    <t>4.3.3</t>
  </si>
  <si>
    <t>Standardien ja määräysten noudattaminen</t>
  </si>
  <si>
    <t>4.3.4</t>
  </si>
  <si>
    <t>Valta ja kiinnostus</t>
  </si>
  <si>
    <t>4.3.5</t>
  </si>
  <si>
    <t>Kulttuuri ja arvot</t>
  </si>
  <si>
    <t xml:space="preserve">Vastauksia arvoilla 4-5 yhteensä: </t>
  </si>
  <si>
    <t>Ihmispätevyydet</t>
  </si>
  <si>
    <t>4.4.1</t>
  </si>
  <si>
    <t>Itsetuntemus ja itsensä johtaminen</t>
  </si>
  <si>
    <t>4.4.2</t>
  </si>
  <si>
    <t>Henkilökohtainen rehellisyys ja luotettavuus</t>
  </si>
  <si>
    <t>4.4.3</t>
  </si>
  <si>
    <t>Henkilökohtainen viestintä</t>
  </si>
  <si>
    <t>4.4.4</t>
  </si>
  <si>
    <t>Suhteet ja sitoutuminen</t>
  </si>
  <si>
    <t>4.4.5</t>
  </si>
  <si>
    <t>Johtajuus</t>
  </si>
  <si>
    <t>4.4.6</t>
  </si>
  <si>
    <t>Ryhmätyö</t>
  </si>
  <si>
    <t>4.4.7</t>
  </si>
  <si>
    <t>Ristiriidat ja kriisit</t>
  </si>
  <si>
    <t>4.4.8</t>
  </si>
  <si>
    <t>Oivaltaminen</t>
  </si>
  <si>
    <t>4.4.9</t>
  </si>
  <si>
    <t>Neuvottelu</t>
  </si>
  <si>
    <t>4.4.10</t>
  </si>
  <si>
    <t>Tulossuuntautuneisuus</t>
  </si>
  <si>
    <t>Käytäntöpätevyydet</t>
  </si>
  <si>
    <t>4.5.1</t>
  </si>
  <si>
    <t>Toteutusmalli</t>
  </si>
  <si>
    <t>4.5.2</t>
  </si>
  <si>
    <t>Vaatimukset ja tavoitteet</t>
  </si>
  <si>
    <t>4.5.3</t>
  </si>
  <si>
    <t>Laajuus</t>
  </si>
  <si>
    <t>4.5.4</t>
  </si>
  <si>
    <t>Aika</t>
  </si>
  <si>
    <t>4.5.5</t>
  </si>
  <si>
    <t>Organisaatio ja informaatio</t>
  </si>
  <si>
    <t>4.5.6</t>
  </si>
  <si>
    <t>Laatu</t>
  </si>
  <si>
    <t>4.5.7</t>
  </si>
  <si>
    <t>Talous</t>
  </si>
  <si>
    <t>4.5.8</t>
  </si>
  <si>
    <t>Resurssit</t>
  </si>
  <si>
    <t>4.5.9</t>
  </si>
  <si>
    <t>Hankinta</t>
  </si>
  <si>
    <t>4.5.10</t>
  </si>
  <si>
    <t>Suunnittelu ja ohjaus</t>
  </si>
  <si>
    <t>4.5.11</t>
  </si>
  <si>
    <t>Riski ja mahdollisuus</t>
  </si>
  <si>
    <t>4.5.12</t>
  </si>
  <si>
    <t>Sidosryhmät</t>
  </si>
  <si>
    <t>4.5.13</t>
  </si>
  <si>
    <t>Muutos ja muuntaminen</t>
  </si>
  <si>
    <r>
      <rPr>
        <b/>
        <sz val="16"/>
        <color theme="1"/>
        <rFont val="Calibri"/>
        <family val="2"/>
        <scheme val="minor"/>
      </rPr>
      <t>Yhteenveto</t>
    </r>
    <r>
      <rPr>
        <sz val="20"/>
        <color theme="1"/>
        <rFont val="Calibri"/>
        <family val="2"/>
        <scheme val="minor"/>
      </rPr>
      <t xml:space="preserve">    </t>
    </r>
    <r>
      <rPr>
        <sz val="12"/>
        <color theme="1"/>
        <rFont val="Calibri"/>
        <family val="2"/>
        <scheme val="minor"/>
      </rPr>
      <t xml:space="preserve">              5 = Erittäin hyvä</t>
    </r>
  </si>
  <si>
    <t>4 = Hyvä</t>
  </si>
  <si>
    <t>3 = Erittäin tyydyttävä</t>
  </si>
  <si>
    <t>2 = Tyydyttävä</t>
  </si>
  <si>
    <t>1 = Heikko</t>
  </si>
  <si>
    <t>Tyhjä</t>
  </si>
  <si>
    <t>HUOM! Itsearvioinnin pisteet ovat hakijan omaan käyttöön. Niitä ei käytetä arvioijien toimesta pätevyyksien arviointiin.</t>
  </si>
  <si>
    <t>Kokemustiedot</t>
  </si>
  <si>
    <t>Projektin-, ohjelman- tai projektisalkun johtamisesta (C, B ja A -tasot)</t>
  </si>
  <si>
    <t>Numero</t>
  </si>
  <si>
    <t>Ammattiala</t>
  </si>
  <si>
    <t>Projektin nimi</t>
  </si>
  <si>
    <t>Asiakkaan toimiala</t>
  </si>
  <si>
    <t>Oma rooli</t>
  </si>
  <si>
    <t>Aloitus 
kuukausi</t>
  </si>
  <si>
    <t>Aloitus 
vuosi</t>
  </si>
  <si>
    <t>Lopetus
kuukausi</t>
  </si>
  <si>
    <t>Lopetus
vuosi</t>
  </si>
  <si>
    <t>Johtamiseen käytetty työaika kokonaistyöajasta (%)</t>
  </si>
  <si>
    <t>Oma johtamispanos</t>
  </si>
  <si>
    <t>Kokonaistyömäärä ja/tai -budjetti</t>
  </si>
  <si>
    <t>Työpäiviä ja/tai Budjetti k€</t>
  </si>
  <si>
    <t>Ammatit</t>
  </si>
  <si>
    <t>Lyhyt kuvaus</t>
  </si>
  <si>
    <t>1. Tavoitteet ja tulosten arviointi (lopputulokseen liittyvä vaativuus)</t>
  </si>
  <si>
    <t>2. Prosessit, menetelmät, työkalut ja tekniikat (prosessiin liittyvä vaativuus)</t>
  </si>
  <si>
    <t>3. Resurssit sisältäen rahoituksen (resursseihin liittyvä vaativuus)</t>
  </si>
  <si>
    <t>4. Riski ja mahdollisuus (riskiin liittyvä vaativuus)</t>
  </si>
  <si>
    <t>5. Sidosryhmät ja integrointi (strateginen vaativuus)</t>
  </si>
  <si>
    <t>6. Suhteet pysyviin organisaatioihin (organisatorinen vaativuus)</t>
  </si>
  <si>
    <t>7. Kulttuuri- ja sosiaaliympäristö (sosio-kulttuurinen vaativuus)</t>
  </si>
  <si>
    <t>8. Ihmisten johtaminen, ryhmätyö ja päätökset (ryhmätyön vaativuus)</t>
  </si>
  <si>
    <t>9. Uutuusaste ja yleiset edellytykset (uutuusvaativuus)</t>
  </si>
  <si>
    <t>10. Koordinoinnin tarve (autonomiavaatimus)</t>
  </si>
  <si>
    <t>Nimi</t>
  </si>
  <si>
    <t>Viimeisimmän IPMA-sertifikaattini voimassa olon ajan olen kehittänyt osaamistani alla esitetyillä tavoilla.</t>
  </si>
  <si>
    <t>Koulutuksiin osallistumien</t>
  </si>
  <si>
    <t>Valitse 1-3 pätevyyselementtiä, joita käsiteltiin  koulutuksessa</t>
  </si>
  <si>
    <t>Kolutustilaisuuden nimi</t>
  </si>
  <si>
    <t>Lyhyt sisällön kuvaus</t>
  </si>
  <si>
    <t>Ajankohta
kk/vvvv</t>
  </si>
  <si>
    <t>Kesto tunteina</t>
  </si>
  <si>
    <t>1. Pätevyyselementti</t>
  </si>
  <si>
    <t>2. Pätevyyselementti</t>
  </si>
  <si>
    <t>3. Pätevyyselementti</t>
  </si>
  <si>
    <t>Kouluttajana toimiminen</t>
  </si>
  <si>
    <t>Konferenssit ja muut projektinjohtamiseen liittyvät tapahtumat</t>
  </si>
  <si>
    <t>Valitse 1-3 pätevyyselementtiä, joita käsiteltiin  tapahtumassa</t>
  </si>
  <si>
    <t>Tapahtuman nimi</t>
  </si>
  <si>
    <t>Esitykset, johon osallistuin</t>
  </si>
  <si>
    <t>Kokemusten vaihto</t>
  </si>
  <si>
    <t>Valitse 1-3 pätevyyselementtiä, joita käsiteltiin  tilaisuudessa</t>
  </si>
  <si>
    <t>Tilaisuuden nimi</t>
  </si>
  <si>
    <t>Itseopiskelu</t>
  </si>
  <si>
    <t>Valitse 1-3 pätevyyselementtiä, joita käsiteltiin  tietolähteessä</t>
  </si>
  <si>
    <t>Tietolähde</t>
  </si>
  <si>
    <t>Sisältö</t>
  </si>
  <si>
    <t>Tunteja yhteensä</t>
  </si>
  <si>
    <t>/175 h</t>
  </si>
  <si>
    <t>Yhteenveto</t>
  </si>
  <si>
    <t>Lyhyt kuvaus edellä mainituista toimenpiteistä saaduista opeista ja niiden hyödyistä</t>
  </si>
  <si>
    <t>Hyödyt saaduista opeista</t>
  </si>
  <si>
    <t>Ohjeet</t>
  </si>
  <si>
    <t>(C, B ja A -tasot)</t>
  </si>
  <si>
    <t>Projektin numero
Kokemus-sivulta</t>
  </si>
  <si>
    <t>Kesto kk</t>
  </si>
  <si>
    <t>Yhteensä</t>
  </si>
  <si>
    <t>Aloitus</t>
  </si>
  <si>
    <t>Lopetus</t>
  </si>
  <si>
    <t>Itsetutuntemus ja itsensä johtaminen</t>
  </si>
  <si>
    <t xml:space="preserve">Ristiriidat ja kriisit </t>
  </si>
  <si>
    <t xml:space="preserve">Tällä sivulle tiedot päivittyvät automaattisesti Kokemussivulle täytettyjen tietojen perusteella. Projektien ajoittuminen -sivulla näet miten syöttämäsi projekti-tiedot ajoittuvat ja miten työmäärät jaottuvat. Yhden kuukauden aikana kokemusta voi kertyä vain korkeintaan 1 kk vaikka työkuorma olisi kyseisessä kuussa yli 100%.
Jos lomake piirtää kuvaajat väärin, niin tarkista kokemus sivulta antamasi projektien aloitus ja lopetus päivämäärät. Jos tiedot ovat oikein ja kuvaaja on silti väärin ei asiasta kannata huolestua. Arvioijat osaavat arvioida tilanteen kunhan kokemus lomakkeen tiedot ovat oikein. </t>
  </si>
  <si>
    <t>Jatkuva itsensä kehittäminen</t>
  </si>
  <si>
    <t>Käsitellyt aiheet</t>
  </si>
  <si>
    <t>Saadut opit</t>
  </si>
  <si>
    <r>
      <t xml:space="preserve">Lista projekteista, ohjelmista tai salkuista
</t>
    </r>
    <r>
      <rPr>
        <sz val="12"/>
        <color theme="1"/>
        <rFont val="Calibri"/>
        <family val="2"/>
        <scheme val="minor"/>
      </rPr>
      <t xml:space="preserve">Laadi yhteenvedot projekteista, ohjelmista tai salkuista, joiden johtamiseen olet osallistunut ja joita haluat käyttää todisteena sille, että täytät kyseisen ammattialan ja tason kelpoisuusehdot. Todisteena käytettävien toimeksiantojen on oltava samaa ammattialaa kuin uusittavan sertifikaatin. 
</t>
    </r>
    <r>
      <rPr>
        <b/>
        <sz val="11"/>
        <color theme="1"/>
        <rFont val="Calibri"/>
        <family val="2"/>
        <scheme val="minor"/>
      </rPr>
      <t>Yhteenvedon täyttöohje</t>
    </r>
    <r>
      <rPr>
        <sz val="12"/>
        <color theme="1"/>
        <rFont val="Calibri"/>
        <family val="2"/>
        <scheme val="minor"/>
      </rPr>
      <t xml:space="preserve">
</t>
    </r>
    <r>
      <rPr>
        <b/>
        <sz val="11"/>
        <color theme="1"/>
        <rFont val="Calibri"/>
        <family val="2"/>
        <scheme val="minor"/>
      </rPr>
      <t>1.</t>
    </r>
    <r>
      <rPr>
        <sz val="12"/>
        <color theme="1"/>
        <rFont val="Calibri"/>
        <family val="2"/>
        <scheme val="minor"/>
      </rPr>
      <t xml:space="preserve"> Täytä tiedot järjestyksessä uusimmasta vanhimpaan siten, että uusin on numero 1.
</t>
    </r>
    <r>
      <rPr>
        <b/>
        <sz val="11"/>
        <color theme="1"/>
        <rFont val="Calibri"/>
        <family val="2"/>
        <scheme val="minor"/>
      </rPr>
      <t>2.</t>
    </r>
    <r>
      <rPr>
        <sz val="12"/>
        <color theme="1"/>
        <rFont val="Calibri"/>
        <family val="2"/>
        <scheme val="minor"/>
      </rPr>
      <t xml:space="preserve"> Kirjoita soluihin projektin, ohjelman tai salkun nimi sekä asiakkaan nimi
</t>
    </r>
    <r>
      <rPr>
        <b/>
        <sz val="11"/>
        <color theme="1"/>
        <rFont val="Calibri"/>
        <family val="2"/>
        <scheme val="minor"/>
      </rPr>
      <t>3.</t>
    </r>
    <r>
      <rPr>
        <sz val="12"/>
        <color theme="1"/>
        <rFont val="Calibri"/>
        <family val="2"/>
        <scheme val="minor"/>
      </rPr>
      <t xml:space="preserve"> Kuvaa lyhyesti oma tehtäväsi projektin-, ohjelman- tai salkunjohtamisessa (korkeintaan 3 riviä).
</t>
    </r>
    <r>
      <rPr>
        <b/>
        <sz val="11"/>
        <color theme="1"/>
        <rFont val="Calibri"/>
        <family val="2"/>
        <scheme val="minor"/>
      </rPr>
      <t>4.</t>
    </r>
    <r>
      <rPr>
        <sz val="12"/>
        <color theme="1"/>
        <rFont val="Calibri"/>
        <family val="2"/>
        <scheme val="minor"/>
      </rPr>
      <t xml:space="preserve"> Kirjoita milloin aloitit ja lopetit ko. tehtävässä sekä työpanoksesi projektinjohtamiseen/-hallintaan prosentteina käytettävissä olevasta normaalista työajasta keskimäärin tehtävän keston aikana.
</t>
    </r>
    <r>
      <rPr>
        <b/>
        <sz val="11"/>
        <color theme="1"/>
        <rFont val="Calibri"/>
        <family val="2"/>
        <scheme val="minor"/>
      </rPr>
      <t>5.</t>
    </r>
    <r>
      <rPr>
        <sz val="12"/>
        <color theme="1"/>
        <rFont val="Calibri"/>
        <family val="2"/>
        <scheme val="minor"/>
      </rPr>
      <t xml:space="preserve"> Kirjoita projektin, ohjelman tai salkun kokoa kuvaava työmäärä (työpäivinä)  ja/tai budjetti. Projektisalkun osalta sen tyypillinen keskimääräinen koko vuositasolla.
</t>
    </r>
    <r>
      <rPr>
        <b/>
        <sz val="11"/>
        <color theme="1"/>
        <rFont val="Calibri"/>
        <family val="2"/>
        <scheme val="minor"/>
      </rPr>
      <t>6.</t>
    </r>
    <r>
      <rPr>
        <sz val="12"/>
        <color theme="1"/>
        <rFont val="Calibri"/>
        <family val="2"/>
        <scheme val="minor"/>
      </rPr>
      <t xml:space="preserve"> Listaa projektin, ohjelman tai salkun toteutukseen osallistuneet merkittävimmät ammatit.
</t>
    </r>
    <r>
      <rPr>
        <b/>
        <sz val="11"/>
        <color theme="1"/>
        <rFont val="Calibri"/>
        <family val="2"/>
        <scheme val="minor"/>
      </rPr>
      <t>7.</t>
    </r>
    <r>
      <rPr>
        <sz val="12"/>
        <color theme="1"/>
        <rFont val="Calibri"/>
        <family val="2"/>
        <scheme val="minor"/>
      </rPr>
      <t xml:space="preserve"> Lyhyt kuvaus projektin, ohjelman tai projektisalkun tyypistä, sisällöstä, tavoitteista ja merkityksestä.
</t>
    </r>
  </si>
  <si>
    <t>Hakemus</t>
  </si>
  <si>
    <t>A. Uusittava sertifikaatti ja ammattiala</t>
  </si>
  <si>
    <t xml:space="preserve">Taso: </t>
  </si>
  <si>
    <t>Sertifikaatin numero:</t>
  </si>
  <si>
    <t>Viimeinen voimassaolo pvm. (pp.kk.vvvv)</t>
  </si>
  <si>
    <t>B. Hakijan tiedot</t>
  </si>
  <si>
    <t>Etunimi</t>
  </si>
  <si>
    <t>Sukunimi</t>
  </si>
  <si>
    <t>Sähköpostiosoite</t>
  </si>
  <si>
    <t>Puhelin</t>
  </si>
  <si>
    <t>C. Referenssihenkilöt</t>
  </si>
  <si>
    <t xml:space="preserve">Seuraavilta henkilöiltä voidaan tarkistaa kelpoisuuteni hakemalleni tasolle ja ammattialalle. </t>
  </si>
  <si>
    <t>HUOM! Toisen referenssihenkilön on oltava hakijan esimies tai projektin, salkun tai ohjelman asiakas.</t>
  </si>
  <si>
    <t>Yritys tai organisaatio</t>
  </si>
  <si>
    <r>
      <t xml:space="preserve">Lisätietoja sertifioinnista saa sähköpostiosoitteesta: </t>
    </r>
    <r>
      <rPr>
        <b/>
        <sz val="8"/>
        <color theme="1"/>
        <rFont val="Arial"/>
        <family val="2"/>
      </rPr>
      <t>sertifiointi(at)pry.fi</t>
    </r>
  </si>
  <si>
    <t xml:space="preserve">Ammattiala: </t>
  </si>
  <si>
    <t>IPMA® -sertifikaatin uusintahakemuksen liite</t>
  </si>
  <si>
    <t>Uusittava sertifikaatti ja ammattiala</t>
  </si>
  <si>
    <t xml:space="preserve">Määritä uusittavan sertifikaatin taso, ammattiala, uusittavan sertifikaatin numero sekä viimeinen voimassaolopäivä. </t>
  </si>
  <si>
    <t>Hakijan tiedot</t>
  </si>
  <si>
    <t>Täytä tähän nimesi ja pyydetyt yhteystiedot</t>
  </si>
  <si>
    <t>Rafarenssihenkilöt</t>
  </si>
  <si>
    <t xml:space="preserve">Itsearvioinnissa täytä oma paras arvioisi tietämyksen osalta kultakin IPMA® määrittelemältä pätevyysalueelta.  </t>
  </si>
  <si>
    <t>Täytä tähän referenssihenkilöiden yhteystiedot. Arvioijat voivat olla yhteydessä näihin henkilöihin hakemuksessa esitettyjen tietojen varmistamiseksi.</t>
  </si>
  <si>
    <t>IPMA Level C</t>
  </si>
  <si>
    <t>Projekti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</si>
</sst>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k€&quot;"/>
    <numFmt numFmtId="165" formatCode="d\.m\.yyyy;@"/>
  </numFmts>
  <fonts count="26"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1"/>
      <color rgb="FF0563C1"/>
      <name val="Calibri"/>
      <family val="2"/>
      <scheme val="minor"/>
    </font>
    <font>
      <b/>
      <sz val="16"/>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4"/>
      <color theme="1"/>
      <name val="Calibri"/>
      <family val="2"/>
      <scheme val="minor"/>
    </font>
    <font>
      <sz val="11"/>
      <color theme="1"/>
      <name val="Arial"/>
      <family val="2"/>
    </font>
    <font>
      <sz val="20"/>
      <color theme="1"/>
      <name val="Calibri"/>
      <family val="2"/>
      <scheme val="minor"/>
    </font>
    <font>
      <sz val="11"/>
      <color theme="0"/>
      <name val="Calibri"/>
      <family val="2"/>
      <scheme val="minor"/>
    </font>
    <font>
      <b/>
      <sz val="10"/>
      <color theme="1"/>
      <name val="Calibri"/>
      <family val="2"/>
      <scheme val="minor"/>
    </font>
    <font>
      <b/>
      <sz val="9"/>
      <color indexed="81"/>
      <name val="Tahoma"/>
      <family val="2"/>
    </font>
    <font>
      <sz val="10"/>
      <color theme="1"/>
      <name val="Calibri"/>
      <family val="2"/>
      <scheme val="minor"/>
    </font>
    <font>
      <b/>
      <sz val="9"/>
      <color rgb="FF000000"/>
      <name val="Tahoma"/>
      <family val="2"/>
    </font>
    <font>
      <b/>
      <sz val="12"/>
      <color rgb="FFFF0000"/>
      <name val="Calibri"/>
      <family val="2"/>
      <scheme val="minor"/>
    </font>
    <font>
      <sz val="12"/>
      <name val="Calibri"/>
      <family val="2"/>
      <scheme val="minor"/>
    </font>
    <font>
      <sz val="11"/>
      <color theme="1"/>
      <name val="Calibri"/>
      <family val="2"/>
    </font>
    <font>
      <b/>
      <sz val="18"/>
      <color rgb="FF000000"/>
      <name val="Calibri"/>
      <family val="2"/>
    </font>
    <font>
      <sz val="11"/>
      <name val="Calibri"/>
      <family val="2"/>
      <scheme val="minor"/>
    </font>
    <font>
      <sz val="10"/>
      <color theme="1"/>
      <name val="Calibri"/>
      <family val="2"/>
    </font>
    <font>
      <b/>
      <u/>
      <sz val="10"/>
      <color theme="1"/>
      <name val="Calibri"/>
      <family val="2"/>
    </font>
    <font>
      <sz val="8"/>
      <color theme="1"/>
      <name val="Arial"/>
      <family val="2"/>
    </font>
    <font>
      <b/>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auto="1"/>
      </right>
      <top style="hair">
        <color auto="1"/>
      </top>
      <bottom/>
      <diagonal/>
    </border>
    <border>
      <left/>
      <right/>
      <top style="thin">
        <color indexed="64"/>
      </top>
      <bottom/>
      <diagonal/>
    </border>
    <border>
      <left/>
      <right style="thin">
        <color indexed="64"/>
      </right>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right style="medium">
        <color auto="1"/>
      </right>
      <top style="thin">
        <color indexed="64"/>
      </top>
      <bottom/>
      <diagonal/>
    </border>
    <border>
      <left/>
      <right style="hair">
        <color auto="1"/>
      </right>
      <top/>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medium">
        <color auto="1"/>
      </left>
      <right style="hair">
        <color auto="1"/>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2" fillId="0" borderId="0"/>
    <xf numFmtId="0" fontId="10" fillId="0" borderId="0">
      <alignment horizontal="left" vertical="center"/>
    </xf>
  </cellStyleXfs>
  <cellXfs count="242">
    <xf numFmtId="0" fontId="0" fillId="0" borderId="0" xfId="0"/>
    <xf numFmtId="0" fontId="5" fillId="2" borderId="0" xfId="0" applyFont="1" applyFill="1" applyAlignment="1">
      <alignment vertical="top"/>
    </xf>
    <xf numFmtId="0" fontId="0" fillId="0" borderId="0" xfId="0" applyAlignment="1">
      <alignment vertical="top"/>
    </xf>
    <xf numFmtId="0" fontId="0" fillId="2" borderId="0" xfId="0" applyFill="1" applyAlignment="1">
      <alignment vertical="top" wrapText="1"/>
    </xf>
    <xf numFmtId="0" fontId="5" fillId="2" borderId="0" xfId="0" applyFont="1" applyFill="1"/>
    <xf numFmtId="0" fontId="4" fillId="2" borderId="0" xfId="2" applyFill="1" applyBorder="1" applyAlignment="1">
      <alignment horizontal="right"/>
    </xf>
    <xf numFmtId="0" fontId="0" fillId="2" borderId="0" xfId="0" applyFill="1"/>
    <xf numFmtId="0" fontId="6" fillId="2" borderId="0" xfId="0" applyFont="1" applyFill="1"/>
    <xf numFmtId="0" fontId="0" fillId="2" borderId="0" xfId="0" applyFill="1" applyAlignment="1">
      <alignment wrapText="1"/>
    </xf>
    <xf numFmtId="0" fontId="0" fillId="2" borderId="17" xfId="0" applyFill="1" applyBorder="1"/>
    <xf numFmtId="0" fontId="0" fillId="2" borderId="19" xfId="0" applyFill="1" applyBorder="1"/>
    <xf numFmtId="0" fontId="0" fillId="3" borderId="21" xfId="3" applyFont="1" applyFill="1" applyBorder="1" applyAlignment="1" applyProtection="1">
      <alignment horizontal="center" vertical="center"/>
      <protection locked="0"/>
    </xf>
    <xf numFmtId="0" fontId="0" fillId="2" borderId="22" xfId="3" applyFont="1" applyFill="1" applyBorder="1" applyAlignment="1">
      <alignment vertical="center"/>
    </xf>
    <xf numFmtId="0" fontId="0" fillId="3" borderId="28" xfId="3" applyFont="1" applyFill="1" applyBorder="1" applyAlignment="1" applyProtection="1">
      <alignment horizontal="center" vertical="center"/>
      <protection locked="0"/>
    </xf>
    <xf numFmtId="0" fontId="0" fillId="2" borderId="18" xfId="0" applyFill="1" applyBorder="1" applyAlignment="1">
      <alignment horizontal="right"/>
    </xf>
    <xf numFmtId="1" fontId="0" fillId="2" borderId="29" xfId="4" applyNumberFormat="1" applyFont="1" applyFill="1" applyBorder="1" applyAlignment="1">
      <alignment vertical="center"/>
    </xf>
    <xf numFmtId="1" fontId="0" fillId="2" borderId="0" xfId="4" applyNumberFormat="1" applyFont="1" applyFill="1" applyAlignment="1">
      <alignment horizontal="center" vertical="center"/>
    </xf>
    <xf numFmtId="0" fontId="0" fillId="3" borderId="25" xfId="3" applyFont="1" applyFill="1" applyBorder="1" applyAlignment="1" applyProtection="1">
      <alignment horizontal="center" vertical="center"/>
      <protection locked="0"/>
    </xf>
    <xf numFmtId="0" fontId="0" fillId="2" borderId="30" xfId="0" applyFill="1" applyBorder="1"/>
    <xf numFmtId="0" fontId="0" fillId="2" borderId="31" xfId="0" applyFill="1" applyBorder="1"/>
    <xf numFmtId="0" fontId="0" fillId="3" borderId="32" xfId="3" applyFont="1" applyFill="1" applyBorder="1" applyAlignment="1" applyProtection="1">
      <alignment horizontal="center" vertical="center"/>
      <protection locked="0"/>
    </xf>
    <xf numFmtId="0" fontId="0" fillId="2" borderId="19" xfId="0" applyFill="1" applyBorder="1" applyAlignment="1">
      <alignment horizontal="right"/>
    </xf>
    <xf numFmtId="0" fontId="0" fillId="2" borderId="3" xfId="0" applyFill="1" applyBorder="1" applyAlignment="1">
      <alignment horizontal="right"/>
    </xf>
    <xf numFmtId="0" fontId="0" fillId="2" borderId="5" xfId="0" applyFill="1" applyBorder="1" applyAlignment="1">
      <alignment horizontal="center"/>
    </xf>
    <xf numFmtId="0" fontId="0" fillId="2" borderId="4" xfId="0" applyFill="1" applyBorder="1" applyAlignment="1">
      <alignment horizontal="center"/>
    </xf>
    <xf numFmtId="0" fontId="0" fillId="2" borderId="8" xfId="0" applyFill="1" applyBorder="1" applyAlignment="1">
      <alignment horizontal="right"/>
    </xf>
    <xf numFmtId="0" fontId="0" fillId="2" borderId="0" xfId="0" applyFill="1" applyAlignment="1">
      <alignment horizontal="center"/>
    </xf>
    <xf numFmtId="0" fontId="0" fillId="2" borderId="9" xfId="0" applyFill="1" applyBorder="1" applyAlignment="1">
      <alignment horizontal="center"/>
    </xf>
    <xf numFmtId="0" fontId="0" fillId="2" borderId="14" xfId="0" applyFill="1" applyBorder="1" applyAlignment="1">
      <alignment horizontal="right"/>
    </xf>
    <xf numFmtId="0" fontId="0" fillId="2" borderId="16" xfId="0" applyFill="1" applyBorder="1" applyAlignment="1">
      <alignment horizontal="center"/>
    </xf>
    <xf numFmtId="0" fontId="0" fillId="2" borderId="15" xfId="0" applyFill="1" applyBorder="1" applyAlignment="1">
      <alignment horizontal="center"/>
    </xf>
    <xf numFmtId="0" fontId="8" fillId="2" borderId="0" xfId="0" applyFont="1" applyFill="1" applyAlignment="1">
      <alignment wrapText="1"/>
    </xf>
    <xf numFmtId="0" fontId="12" fillId="2" borderId="14" xfId="0" applyFont="1" applyFill="1" applyBorder="1" applyAlignment="1">
      <alignment horizontal="right"/>
    </xf>
    <xf numFmtId="0" fontId="12" fillId="2" borderId="16" xfId="0" applyFont="1" applyFill="1" applyBorder="1" applyAlignment="1">
      <alignment horizontal="center"/>
    </xf>
    <xf numFmtId="0" fontId="12" fillId="2" borderId="15" xfId="0" applyFont="1" applyFill="1" applyBorder="1" applyAlignment="1">
      <alignment horizontal="center"/>
    </xf>
    <xf numFmtId="0" fontId="3" fillId="2" borderId="0" xfId="0" applyFont="1" applyFill="1"/>
    <xf numFmtId="0" fontId="3" fillId="2" borderId="0" xfId="0" applyFont="1" applyFill="1" applyAlignment="1">
      <alignment horizontal="center"/>
    </xf>
    <xf numFmtId="0" fontId="0" fillId="2" borderId="3" xfId="0" applyFill="1" applyBorder="1"/>
    <xf numFmtId="0" fontId="0" fillId="2" borderId="5" xfId="0" applyFill="1" applyBorder="1"/>
    <xf numFmtId="0" fontId="0" fillId="2" borderId="4" xfId="0" applyFill="1" applyBorder="1"/>
    <xf numFmtId="0" fontId="13" fillId="2" borderId="8" xfId="0" applyFont="1" applyFill="1" applyBorder="1"/>
    <xf numFmtId="0" fontId="13" fillId="2" borderId="0" xfId="0" applyFont="1" applyFill="1"/>
    <xf numFmtId="0" fontId="0" fillId="2" borderId="9" xfId="0" applyFill="1" applyBorder="1"/>
    <xf numFmtId="0" fontId="13" fillId="2" borderId="8" xfId="0" applyFont="1" applyFill="1" applyBorder="1" applyAlignment="1">
      <alignment vertical="top"/>
    </xf>
    <xf numFmtId="0" fontId="13" fillId="2" borderId="0" xfId="0" applyFont="1" applyFill="1" applyAlignment="1">
      <alignment horizontal="center" wrapText="1"/>
    </xf>
    <xf numFmtId="0" fontId="0" fillId="3" borderId="29" xfId="0" applyFill="1" applyBorder="1" applyProtection="1">
      <protection locked="0"/>
    </xf>
    <xf numFmtId="9" fontId="0" fillId="3" borderId="29" xfId="1" applyFont="1" applyFill="1" applyBorder="1" applyAlignment="1" applyProtection="1">
      <alignment horizontal="center"/>
      <protection locked="0"/>
    </xf>
    <xf numFmtId="2" fontId="0" fillId="3" borderId="29" xfId="0" applyNumberFormat="1" applyFill="1" applyBorder="1" applyProtection="1">
      <protection locked="0"/>
    </xf>
    <xf numFmtId="0" fontId="13" fillId="2" borderId="8" xfId="0" applyFont="1" applyFill="1" applyBorder="1" applyAlignment="1">
      <alignment vertical="top" wrapText="1"/>
    </xf>
    <xf numFmtId="0" fontId="0" fillId="2" borderId="8" xfId="0" applyFill="1" applyBorder="1"/>
    <xf numFmtId="0" fontId="0" fillId="2" borderId="14" xfId="0" applyFill="1" applyBorder="1"/>
    <xf numFmtId="0" fontId="0" fillId="2" borderId="16" xfId="0" applyFill="1" applyBorder="1"/>
    <xf numFmtId="0" fontId="0" fillId="2" borderId="15" xfId="0" applyFill="1" applyBorder="1"/>
    <xf numFmtId="164" fontId="0" fillId="3" borderId="29" xfId="0" applyNumberFormat="1" applyFill="1" applyBorder="1" applyProtection="1">
      <protection locked="0"/>
    </xf>
    <xf numFmtId="0" fontId="15" fillId="2" borderId="0" xfId="0" applyFont="1" applyFill="1"/>
    <xf numFmtId="0" fontId="15" fillId="2" borderId="0" xfId="0" applyFont="1" applyFill="1" applyAlignment="1">
      <alignment wrapText="1"/>
    </xf>
    <xf numFmtId="0" fontId="0" fillId="3" borderId="38" xfId="3" applyFont="1" applyFill="1" applyBorder="1" applyAlignment="1" applyProtection="1">
      <alignment vertical="center" wrapText="1"/>
      <protection locked="0"/>
    </xf>
    <xf numFmtId="0" fontId="0" fillId="3" borderId="41" xfId="3" applyFont="1" applyFill="1" applyBorder="1" applyAlignment="1" applyProtection="1">
      <alignment vertical="center" wrapText="1"/>
      <protection locked="0"/>
    </xf>
    <xf numFmtId="0" fontId="0" fillId="3" borderId="45" xfId="3" applyFont="1" applyFill="1" applyBorder="1" applyAlignment="1" applyProtection="1">
      <alignment vertical="center" wrapText="1"/>
      <protection locked="0"/>
    </xf>
    <xf numFmtId="0" fontId="12" fillId="2" borderId="0" xfId="0" applyFont="1" applyFill="1"/>
    <xf numFmtId="0" fontId="6" fillId="0" borderId="0" xfId="0" applyFont="1" applyAlignment="1">
      <alignment horizontal="center" vertical="top"/>
    </xf>
    <xf numFmtId="0" fontId="7" fillId="2" borderId="0" xfId="2" applyFont="1" applyFill="1" applyBorder="1" applyAlignment="1">
      <alignment horizontal="left"/>
    </xf>
    <xf numFmtId="0" fontId="5" fillId="2" borderId="16" xfId="0" applyFont="1" applyFill="1" applyBorder="1"/>
    <xf numFmtId="0" fontId="0" fillId="2" borderId="53" xfId="0" applyFill="1" applyBorder="1" applyAlignment="1">
      <alignment horizontal="center" wrapText="1"/>
    </xf>
    <xf numFmtId="0" fontId="0" fillId="2" borderId="54" xfId="0" applyFill="1" applyBorder="1" applyAlignment="1">
      <alignment horizontal="center" wrapText="1"/>
    </xf>
    <xf numFmtId="0" fontId="0" fillId="0" borderId="55" xfId="0" quotePrefix="1" applyBorder="1"/>
    <xf numFmtId="0" fontId="0" fillId="0" borderId="56" xfId="0" quotePrefix="1" applyBorder="1"/>
    <xf numFmtId="0" fontId="0" fillId="0" borderId="57" xfId="0" quotePrefix="1" applyBorder="1"/>
    <xf numFmtId="0" fontId="0" fillId="2" borderId="46" xfId="0" applyFill="1" applyBorder="1" applyAlignment="1">
      <alignment horizontal="center" wrapText="1"/>
    </xf>
    <xf numFmtId="165" fontId="0" fillId="0" borderId="58" xfId="0" quotePrefix="1" applyNumberFormat="1" applyBorder="1"/>
    <xf numFmtId="165" fontId="0" fillId="0" borderId="59" xfId="0" quotePrefix="1" applyNumberFormat="1" applyBorder="1"/>
    <xf numFmtId="165" fontId="0" fillId="0" borderId="60" xfId="0" quotePrefix="1" applyNumberFormat="1" applyBorder="1"/>
    <xf numFmtId="0" fontId="0" fillId="2" borderId="29" xfId="0" applyFill="1" applyBorder="1" applyAlignment="1">
      <alignment horizontal="center"/>
    </xf>
    <xf numFmtId="0" fontId="0" fillId="2" borderId="29" xfId="0" applyFill="1" applyBorder="1" applyAlignment="1">
      <alignment horizontal="left" vertical="top"/>
    </xf>
    <xf numFmtId="165" fontId="0" fillId="2" borderId="29" xfId="0" applyNumberFormat="1" applyFill="1" applyBorder="1" applyAlignment="1">
      <alignment horizontal="center"/>
    </xf>
    <xf numFmtId="9" fontId="0" fillId="2" borderId="29" xfId="1" applyFont="1" applyFill="1" applyBorder="1"/>
    <xf numFmtId="9" fontId="0" fillId="0" borderId="61" xfId="1" applyFont="1" applyBorder="1"/>
    <xf numFmtId="9" fontId="0" fillId="0" borderId="62" xfId="1" applyFont="1" applyBorder="1"/>
    <xf numFmtId="9" fontId="0" fillId="0" borderId="21" xfId="1" applyFont="1" applyBorder="1"/>
    <xf numFmtId="9" fontId="0" fillId="0" borderId="63" xfId="1" applyFont="1" applyBorder="1"/>
    <xf numFmtId="9" fontId="0" fillId="0" borderId="28" xfId="1" applyFont="1" applyBorder="1"/>
    <xf numFmtId="9" fontId="0" fillId="0" borderId="64" xfId="1" applyFont="1" applyBorder="1"/>
    <xf numFmtId="9" fontId="0" fillId="0" borderId="65" xfId="1" applyFont="1" applyBorder="1"/>
    <xf numFmtId="9" fontId="0" fillId="0" borderId="66" xfId="1" applyFont="1" applyBorder="1"/>
    <xf numFmtId="165" fontId="0" fillId="0" borderId="33" xfId="0" quotePrefix="1" applyNumberFormat="1" applyBorder="1"/>
    <xf numFmtId="165" fontId="0" fillId="0" borderId="67" xfId="0" quotePrefix="1" applyNumberFormat="1" applyBorder="1"/>
    <xf numFmtId="165" fontId="0" fillId="0" borderId="68" xfId="0" quotePrefix="1" applyNumberFormat="1" applyBorder="1"/>
    <xf numFmtId="165" fontId="0" fillId="0" borderId="0" xfId="0" quotePrefix="1" applyNumberFormat="1"/>
    <xf numFmtId="9" fontId="0" fillId="0" borderId="69" xfId="1" applyFont="1" applyBorder="1"/>
    <xf numFmtId="9" fontId="0" fillId="0" borderId="70" xfId="1" applyFont="1" applyBorder="1"/>
    <xf numFmtId="9" fontId="0" fillId="0" borderId="71" xfId="1" applyFont="1" applyBorder="1"/>
    <xf numFmtId="9" fontId="0" fillId="0" borderId="72" xfId="1" applyFont="1" applyBorder="1"/>
    <xf numFmtId="0" fontId="18" fillId="0" borderId="0" xfId="0" applyFont="1"/>
    <xf numFmtId="0" fontId="6" fillId="3" borderId="6" xfId="0" applyFont="1" applyFill="1" applyBorder="1" applyAlignment="1">
      <alignment vertical="top" wrapText="1"/>
    </xf>
    <xf numFmtId="0" fontId="0" fillId="3" borderId="2" xfId="0" applyFill="1" applyBorder="1" applyAlignment="1">
      <alignment vertical="top" wrapText="1"/>
    </xf>
    <xf numFmtId="0" fontId="0" fillId="3" borderId="7" xfId="0" applyFill="1" applyBorder="1" applyAlignment="1">
      <alignment vertical="top" wrapText="1"/>
    </xf>
    <xf numFmtId="0" fontId="4" fillId="2" borderId="0" xfId="2" applyFill="1" applyBorder="1" applyAlignment="1">
      <alignment horizontal="right" vertical="top"/>
    </xf>
    <xf numFmtId="0" fontId="0" fillId="2" borderId="0" xfId="0" applyFill="1" applyAlignment="1">
      <alignment vertical="top"/>
    </xf>
    <xf numFmtId="49" fontId="0" fillId="3" borderId="38" xfId="3" applyNumberFormat="1" applyFont="1" applyFill="1" applyBorder="1" applyAlignment="1" applyProtection="1">
      <alignment vertical="center" wrapText="1"/>
      <protection locked="0"/>
    </xf>
    <xf numFmtId="49" fontId="0" fillId="3" borderId="41" xfId="3" applyNumberFormat="1" applyFont="1" applyFill="1" applyBorder="1" applyAlignment="1" applyProtection="1">
      <alignment vertical="center" wrapText="1"/>
      <protection locked="0"/>
    </xf>
    <xf numFmtId="49" fontId="0" fillId="3" borderId="45" xfId="3" applyNumberFormat="1" applyFont="1" applyFill="1" applyBorder="1" applyAlignment="1" applyProtection="1">
      <alignment vertical="center" wrapText="1"/>
      <protection locked="0"/>
    </xf>
    <xf numFmtId="0" fontId="19" fillId="2" borderId="0" xfId="0" applyFont="1" applyFill="1" applyAlignment="1">
      <alignment vertical="center"/>
    </xf>
    <xf numFmtId="0" fontId="5" fillId="2" borderId="0" xfId="0" applyFont="1" applyFill="1" applyAlignment="1">
      <alignment horizontal="left" vertical="top"/>
    </xf>
    <xf numFmtId="0" fontId="0" fillId="3" borderId="0" xfId="0" applyFill="1" applyAlignment="1">
      <alignment vertical="top" wrapText="1"/>
    </xf>
    <xf numFmtId="0" fontId="8" fillId="2" borderId="0" xfId="0" applyFont="1" applyFill="1"/>
    <xf numFmtId="0" fontId="20" fillId="0" borderId="0" xfId="0" applyFont="1" applyAlignment="1">
      <alignment vertical="center"/>
    </xf>
    <xf numFmtId="0" fontId="6" fillId="2" borderId="0" xfId="0" applyFont="1" applyFill="1" applyAlignment="1">
      <alignment vertical="top"/>
    </xf>
    <xf numFmtId="0" fontId="6" fillId="2" borderId="46" xfId="0" applyFont="1" applyFill="1" applyBorder="1" applyAlignment="1">
      <alignment vertical="top"/>
    </xf>
    <xf numFmtId="0" fontId="6" fillId="2" borderId="0" xfId="0" applyFont="1" applyFill="1" applyAlignment="1">
      <alignment horizontal="right" vertical="top"/>
    </xf>
    <xf numFmtId="0" fontId="0" fillId="2" borderId="0" xfId="0" applyFill="1" applyAlignment="1">
      <alignment horizontal="left" vertical="top"/>
    </xf>
    <xf numFmtId="49" fontId="0" fillId="3" borderId="29" xfId="3" applyNumberFormat="1" applyFont="1" applyFill="1" applyBorder="1" applyAlignment="1" applyProtection="1">
      <alignment horizontal="left" vertical="top"/>
      <protection locked="0"/>
    </xf>
    <xf numFmtId="0" fontId="24" fillId="2" borderId="0" xfId="0" applyFont="1" applyFill="1" applyAlignment="1">
      <alignment horizontal="left" vertical="center"/>
    </xf>
    <xf numFmtId="0" fontId="24" fillId="0" borderId="0" xfId="0" applyFont="1" applyAlignment="1">
      <alignment horizontal="left" vertical="center"/>
    </xf>
    <xf numFmtId="0" fontId="0" fillId="0" borderId="49" xfId="0" applyBorder="1"/>
    <xf numFmtId="0" fontId="0" fillId="0" borderId="34" xfId="0" applyBorder="1"/>
    <xf numFmtId="0" fontId="7" fillId="2" borderId="0" xfId="2" applyFont="1" applyFill="1" applyBorder="1" applyAlignment="1" applyProtection="1">
      <alignment horizontal="right"/>
    </xf>
    <xf numFmtId="0" fontId="6" fillId="2" borderId="0" xfId="0" applyFont="1" applyFill="1" applyAlignment="1">
      <alignment horizontal="right"/>
    </xf>
    <xf numFmtId="0" fontId="6" fillId="3" borderId="1" xfId="0" applyFont="1" applyFill="1" applyBorder="1" applyAlignment="1">
      <alignment vertical="top"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4" xfId="0" applyFont="1" applyFill="1" applyBorder="1" applyAlignment="1">
      <alignment vertical="top" wrapText="1"/>
    </xf>
    <xf numFmtId="0" fontId="6" fillId="3" borderId="15" xfId="0" applyFont="1" applyFill="1" applyBorder="1" applyAlignment="1">
      <alignment vertical="top" wrapText="1"/>
    </xf>
    <xf numFmtId="0" fontId="1" fillId="3" borderId="3"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0" xfId="0" applyFont="1" applyFill="1" applyAlignment="1">
      <alignment horizontal="left" vertical="top" wrapText="1"/>
    </xf>
    <xf numFmtId="0" fontId="6" fillId="3" borderId="9"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0" xfId="0" applyFont="1" applyFill="1" applyBorder="1" applyAlignment="1">
      <alignment vertical="top" wrapText="1"/>
    </xf>
    <xf numFmtId="0" fontId="6" fillId="3" borderId="12" xfId="0" applyFont="1" applyFill="1" applyBorder="1" applyAlignment="1">
      <alignment vertical="top" wrapText="1"/>
    </xf>
    <xf numFmtId="0" fontId="0" fillId="3" borderId="11" xfId="0" applyFill="1" applyBorder="1" applyAlignment="1">
      <alignment vertical="top" wrapText="1"/>
    </xf>
    <xf numFmtId="0" fontId="0" fillId="3" borderId="13" xfId="0" applyFill="1" applyBorder="1" applyAlignment="1">
      <alignment vertical="top" wrapText="1"/>
    </xf>
    <xf numFmtId="0" fontId="6" fillId="3" borderId="73" xfId="0" applyFont="1" applyFill="1" applyBorder="1" applyAlignment="1">
      <alignment horizontal="left" vertical="top"/>
    </xf>
    <xf numFmtId="0" fontId="6" fillId="3" borderId="74" xfId="0" applyFont="1" applyFill="1" applyBorder="1" applyAlignment="1">
      <alignment horizontal="left" vertical="top"/>
    </xf>
    <xf numFmtId="0" fontId="0" fillId="3" borderId="75" xfId="0" applyFill="1" applyBorder="1" applyAlignment="1">
      <alignment horizontal="left" vertical="top" wrapText="1"/>
    </xf>
    <xf numFmtId="0" fontId="0" fillId="3" borderId="76" xfId="0" applyFill="1" applyBorder="1" applyAlignment="1">
      <alignment horizontal="left" vertical="top" wrapText="1"/>
    </xf>
    <xf numFmtId="0" fontId="6" fillId="3" borderId="10" xfId="0" applyFont="1" applyFill="1" applyBorder="1" applyAlignment="1">
      <alignment horizontal="left" vertical="top"/>
    </xf>
    <xf numFmtId="0" fontId="0" fillId="3" borderId="11" xfId="0" applyFill="1" applyBorder="1" applyAlignment="1">
      <alignment horizontal="left" vertical="top" wrapText="1"/>
    </xf>
    <xf numFmtId="0" fontId="6" fillId="3" borderId="77" xfId="0" applyFont="1" applyFill="1" applyBorder="1" applyAlignment="1">
      <alignment horizontal="left" vertical="top"/>
    </xf>
    <xf numFmtId="0" fontId="6" fillId="3" borderId="12" xfId="0" applyFont="1" applyFill="1" applyBorder="1" applyAlignment="1">
      <alignment horizontal="left" vertical="top"/>
    </xf>
    <xf numFmtId="0" fontId="0" fillId="3" borderId="78" xfId="0" applyFill="1" applyBorder="1" applyAlignment="1">
      <alignment horizontal="left" vertical="top" wrapText="1"/>
    </xf>
    <xf numFmtId="0" fontId="0" fillId="3" borderId="13" xfId="0" applyFill="1" applyBorder="1" applyAlignment="1">
      <alignment horizontal="left" vertical="top" wrapText="1"/>
    </xf>
    <xf numFmtId="0" fontId="6" fillId="2" borderId="0" xfId="0" applyFont="1" applyFill="1" applyAlignment="1">
      <alignment horizontal="center" vertical="top"/>
    </xf>
    <xf numFmtId="0" fontId="21" fillId="3" borderId="17" xfId="0" applyFont="1" applyFill="1" applyBorder="1" applyAlignment="1" applyProtection="1">
      <alignment horizontal="left" vertical="top"/>
      <protection locked="0"/>
    </xf>
    <xf numFmtId="0" fontId="21" fillId="3" borderId="19" xfId="0" applyFont="1" applyFill="1" applyBorder="1" applyAlignment="1" applyProtection="1">
      <alignment horizontal="left" vertical="top"/>
      <protection locked="0"/>
    </xf>
    <xf numFmtId="0" fontId="6" fillId="2" borderId="49" xfId="0" applyFont="1" applyFill="1" applyBorder="1" applyAlignment="1">
      <alignment horizontal="center" vertical="top"/>
    </xf>
    <xf numFmtId="0" fontId="6" fillId="2" borderId="34" xfId="0" applyFont="1" applyFill="1" applyBorder="1" applyAlignment="1">
      <alignment horizontal="center" vertical="top"/>
    </xf>
    <xf numFmtId="0" fontId="0" fillId="3" borderId="17" xfId="3" applyFont="1" applyFill="1" applyBorder="1" applyAlignment="1" applyProtection="1">
      <alignment horizontal="left" vertical="top"/>
      <protection locked="0"/>
    </xf>
    <xf numFmtId="0" fontId="0" fillId="3" borderId="19" xfId="3" applyFont="1" applyFill="1" applyBorder="1" applyAlignment="1" applyProtection="1">
      <alignment horizontal="left" vertical="top"/>
      <protection locked="0"/>
    </xf>
    <xf numFmtId="14" fontId="0" fillId="3" borderId="17" xfId="3" applyNumberFormat="1" applyFont="1" applyFill="1" applyBorder="1" applyAlignment="1" applyProtection="1">
      <alignment horizontal="left" vertical="top"/>
      <protection locked="0"/>
    </xf>
    <xf numFmtId="14" fontId="0" fillId="3" borderId="19" xfId="3" applyNumberFormat="1" applyFont="1" applyFill="1" applyBorder="1" applyAlignment="1" applyProtection="1">
      <alignment horizontal="left" vertical="top"/>
      <protection locked="0"/>
    </xf>
    <xf numFmtId="0" fontId="0" fillId="0" borderId="0" xfId="0" applyAlignment="1">
      <alignment horizontal="left" vertical="top"/>
    </xf>
    <xf numFmtId="0" fontId="0" fillId="3" borderId="18" xfId="3" applyFont="1" applyFill="1" applyBorder="1" applyAlignment="1" applyProtection="1">
      <alignment horizontal="left" vertical="top"/>
      <protection locked="0"/>
    </xf>
    <xf numFmtId="49" fontId="0" fillId="3" borderId="17" xfId="3" applyNumberFormat="1" applyFont="1" applyFill="1" applyBorder="1" applyAlignment="1" applyProtection="1">
      <alignment horizontal="left" vertical="top"/>
      <protection locked="0"/>
    </xf>
    <xf numFmtId="49" fontId="0" fillId="3" borderId="18" xfId="3" applyNumberFormat="1" applyFont="1" applyFill="1" applyBorder="1" applyAlignment="1" applyProtection="1">
      <alignment horizontal="left" vertical="top"/>
      <protection locked="0"/>
    </xf>
    <xf numFmtId="49" fontId="0" fillId="3" borderId="19" xfId="3" applyNumberFormat="1" applyFont="1" applyFill="1" applyBorder="1" applyAlignment="1" applyProtection="1">
      <alignment horizontal="left" vertical="top"/>
      <protection locked="0"/>
    </xf>
    <xf numFmtId="0" fontId="22" fillId="2" borderId="0" xfId="0" applyFont="1" applyFill="1" applyAlignment="1">
      <alignment horizontal="left" vertical="top" wrapText="1"/>
    </xf>
    <xf numFmtId="0" fontId="23" fillId="2" borderId="0" xfId="0" applyFont="1" applyFill="1" applyAlignment="1">
      <alignment horizontal="left" vertical="top" wrapText="1"/>
    </xf>
    <xf numFmtId="0" fontId="0" fillId="2" borderId="0" xfId="0" applyFill="1" applyAlignment="1">
      <alignment horizontal="left" vertical="top"/>
    </xf>
    <xf numFmtId="0" fontId="24" fillId="0" borderId="0" xfId="0" applyFont="1" applyAlignment="1">
      <alignment horizontal="left" vertical="top" wrapText="1"/>
    </xf>
    <xf numFmtId="0" fontId="0" fillId="2" borderId="0" xfId="0" applyFill="1" applyAlignment="1">
      <alignment wrapText="1"/>
    </xf>
    <xf numFmtId="0" fontId="0" fillId="3" borderId="23" xfId="3" applyFont="1" applyFill="1" applyBorder="1" applyAlignment="1" applyProtection="1">
      <alignment vertical="center" wrapText="1"/>
      <protection locked="0"/>
    </xf>
    <xf numFmtId="0" fontId="0" fillId="3" borderId="24" xfId="3" applyFont="1" applyFill="1" applyBorder="1" applyAlignment="1" applyProtection="1">
      <alignment vertical="center" wrapText="1"/>
      <protection locked="0"/>
    </xf>
    <xf numFmtId="0" fontId="0" fillId="3" borderId="25" xfId="3" applyFont="1" applyFill="1" applyBorder="1" applyAlignment="1" applyProtection="1">
      <alignment vertical="center" wrapText="1"/>
      <protection locked="0"/>
    </xf>
    <xf numFmtId="0" fontId="8" fillId="2" borderId="0" xfId="0" applyFont="1" applyFill="1" applyAlignment="1">
      <alignment wrapText="1"/>
    </xf>
    <xf numFmtId="0" fontId="0" fillId="3" borderId="26" xfId="3" applyFont="1" applyFill="1" applyBorder="1" applyAlignment="1" applyProtection="1">
      <alignment vertical="center" wrapText="1"/>
      <protection locked="0"/>
    </xf>
    <xf numFmtId="0" fontId="0" fillId="3" borderId="20" xfId="3" applyFont="1" applyFill="1" applyBorder="1" applyAlignment="1" applyProtection="1">
      <alignment vertical="center" wrapText="1"/>
      <protection locked="0"/>
    </xf>
    <xf numFmtId="0" fontId="0" fillId="3" borderId="27" xfId="3" applyFont="1" applyFill="1" applyBorder="1" applyAlignment="1" applyProtection="1">
      <alignment vertical="center" wrapText="1"/>
      <protection locked="0"/>
    </xf>
    <xf numFmtId="0" fontId="5" fillId="2" borderId="0" xfId="0" applyFont="1" applyFill="1"/>
    <xf numFmtId="0" fontId="3" fillId="2" borderId="0" xfId="3" applyFont="1" applyFill="1" applyAlignment="1">
      <alignment vertical="center"/>
    </xf>
    <xf numFmtId="0" fontId="9" fillId="2" borderId="0" xfId="0" applyFont="1" applyFill="1" applyAlignment="1">
      <alignment horizontal="left" vertical="center"/>
    </xf>
    <xf numFmtId="0" fontId="6" fillId="2" borderId="0" xfId="0" applyFont="1" applyFill="1" applyAlignment="1">
      <alignment horizontal="center" wrapText="1"/>
    </xf>
    <xf numFmtId="0" fontId="0" fillId="2" borderId="20" xfId="0" applyFill="1" applyBorder="1" applyAlignment="1">
      <alignment horizontal="center" wrapText="1"/>
    </xf>
    <xf numFmtId="0" fontId="0" fillId="2" borderId="0" xfId="0" applyFill="1" applyAlignment="1">
      <alignment horizontal="center" wrapText="1"/>
    </xf>
    <xf numFmtId="0" fontId="13" fillId="2" borderId="8" xfId="0" applyFont="1" applyFill="1" applyBorder="1" applyAlignment="1">
      <alignment horizontal="left" vertical="top" indent="1"/>
    </xf>
    <xf numFmtId="0" fontId="13" fillId="2" borderId="0" xfId="0" applyFont="1" applyFill="1" applyAlignment="1">
      <alignment horizontal="left" vertical="top" indent="1"/>
    </xf>
    <xf numFmtId="0" fontId="13" fillId="2" borderId="34" xfId="0" applyFont="1" applyFill="1" applyBorder="1" applyAlignment="1">
      <alignment horizontal="left" vertical="top" indent="1"/>
    </xf>
    <xf numFmtId="0" fontId="8" fillId="3" borderId="29" xfId="0" applyFont="1" applyFill="1" applyBorder="1" applyAlignment="1" applyProtection="1">
      <alignment horizontal="center" vertical="top"/>
      <protection locked="0"/>
    </xf>
    <xf numFmtId="0" fontId="0" fillId="3" borderId="29" xfId="0" applyFill="1" applyBorder="1" applyAlignment="1" applyProtection="1">
      <alignment horizontal="left" vertical="top" wrapText="1"/>
      <protection locked="0"/>
    </xf>
    <xf numFmtId="0" fontId="13" fillId="2" borderId="33" xfId="0" applyFont="1" applyFill="1" applyBorder="1" applyAlignment="1">
      <alignment horizontal="center" wrapText="1"/>
    </xf>
    <xf numFmtId="0" fontId="13" fillId="2" borderId="33" xfId="0" applyFont="1" applyFill="1" applyBorder="1" applyAlignment="1">
      <alignment horizontal="center"/>
    </xf>
    <xf numFmtId="0" fontId="0" fillId="3" borderId="29" xfId="0" applyFill="1" applyBorder="1" applyAlignment="1" applyProtection="1">
      <alignment horizontal="center"/>
      <protection locked="0"/>
    </xf>
    <xf numFmtId="0" fontId="13" fillId="2" borderId="8" xfId="0" applyFont="1" applyFill="1" applyBorder="1" applyAlignment="1">
      <alignment horizontal="left" vertical="top" wrapText="1"/>
    </xf>
    <xf numFmtId="0" fontId="13" fillId="2" borderId="18" xfId="0" applyFont="1" applyFill="1" applyBorder="1" applyAlignment="1">
      <alignment horizontal="left" wrapText="1"/>
    </xf>
    <xf numFmtId="0" fontId="0" fillId="0" borderId="18" xfId="0" applyBorder="1" applyAlignment="1">
      <alignment wrapText="1"/>
    </xf>
    <xf numFmtId="0" fontId="0" fillId="3" borderId="29" xfId="0" applyFill="1" applyBorder="1" applyAlignment="1" applyProtection="1">
      <alignment horizontal="left"/>
      <protection locked="0"/>
    </xf>
    <xf numFmtId="0" fontId="13" fillId="2" borderId="17" xfId="0" applyFont="1" applyFill="1" applyBorder="1" applyAlignment="1">
      <alignment horizontal="left" vertical="top" indent="1"/>
    </xf>
    <xf numFmtId="0" fontId="13" fillId="2" borderId="19" xfId="0" applyFont="1" applyFill="1" applyBorder="1" applyAlignment="1">
      <alignment horizontal="left" vertical="top" indent="1"/>
    </xf>
    <xf numFmtId="0" fontId="13" fillId="2" borderId="18" xfId="0" applyFont="1" applyFill="1" applyBorder="1" applyAlignment="1">
      <alignment horizontal="center" wrapText="1"/>
    </xf>
    <xf numFmtId="0" fontId="0" fillId="3" borderId="17" xfId="0" applyFill="1" applyBorder="1" applyAlignment="1" applyProtection="1">
      <alignment horizontal="left"/>
      <protection locked="0"/>
    </xf>
    <xf numFmtId="0" fontId="0" fillId="3" borderId="18" xfId="0" applyFill="1" applyBorder="1" applyAlignment="1" applyProtection="1">
      <alignment horizontal="left"/>
      <protection locked="0"/>
    </xf>
    <xf numFmtId="0" fontId="0" fillId="3" borderId="19" xfId="0" applyFill="1" applyBorder="1" applyAlignment="1" applyProtection="1">
      <alignment horizontal="left"/>
      <protection locked="0"/>
    </xf>
    <xf numFmtId="0" fontId="0" fillId="3" borderId="17"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2" borderId="17" xfId="0" applyFill="1" applyBorder="1" applyAlignment="1">
      <alignment horizontal="right"/>
    </xf>
    <xf numFmtId="0" fontId="0" fillId="2" borderId="18" xfId="0" applyFill="1" applyBorder="1" applyAlignment="1">
      <alignment horizontal="right"/>
    </xf>
    <xf numFmtId="0" fontId="0" fillId="2" borderId="19" xfId="0" applyFill="1" applyBorder="1" applyAlignment="1">
      <alignment horizontal="right"/>
    </xf>
    <xf numFmtId="0" fontId="0" fillId="3" borderId="47" xfId="3" applyFont="1" applyFill="1" applyBorder="1" applyAlignment="1" applyProtection="1">
      <alignment horizontal="left" vertical="top" wrapText="1"/>
      <protection locked="0"/>
    </xf>
    <xf numFmtId="0" fontId="0" fillId="3" borderId="33" xfId="3" applyFont="1" applyFill="1" applyBorder="1" applyAlignment="1" applyProtection="1">
      <alignment horizontal="left" vertical="top" wrapText="1"/>
      <protection locked="0"/>
    </xf>
    <xf numFmtId="0" fontId="0" fillId="3" borderId="48" xfId="3" applyFont="1" applyFill="1" applyBorder="1" applyAlignment="1" applyProtection="1">
      <alignment horizontal="left" vertical="top" wrapText="1"/>
      <protection locked="0"/>
    </xf>
    <xf numFmtId="0" fontId="0" fillId="3" borderId="49" xfId="3" applyFont="1" applyFill="1" applyBorder="1" applyAlignment="1" applyProtection="1">
      <alignment horizontal="left" vertical="top" wrapText="1"/>
      <protection locked="0"/>
    </xf>
    <xf numFmtId="0" fontId="0" fillId="3" borderId="0" xfId="3" applyFont="1" applyFill="1" applyAlignment="1" applyProtection="1">
      <alignment horizontal="left" vertical="top" wrapText="1"/>
      <protection locked="0"/>
    </xf>
    <xf numFmtId="0" fontId="0" fillId="3" borderId="34" xfId="3" applyFont="1" applyFill="1" applyBorder="1" applyAlignment="1" applyProtection="1">
      <alignment horizontal="left" vertical="top" wrapText="1"/>
      <protection locked="0"/>
    </xf>
    <xf numFmtId="0" fontId="0" fillId="3" borderId="30" xfId="3" applyFont="1" applyFill="1" applyBorder="1" applyAlignment="1" applyProtection="1">
      <alignment horizontal="left" vertical="top" wrapText="1"/>
      <protection locked="0"/>
    </xf>
    <xf numFmtId="0" fontId="0" fillId="3" borderId="46" xfId="3" applyFont="1" applyFill="1" applyBorder="1" applyAlignment="1" applyProtection="1">
      <alignment horizontal="left" vertical="top" wrapText="1"/>
      <protection locked="0"/>
    </xf>
    <xf numFmtId="0" fontId="0" fillId="3" borderId="31" xfId="3" applyFont="1" applyFill="1" applyBorder="1" applyAlignment="1" applyProtection="1">
      <alignment horizontal="left" vertical="top" wrapText="1"/>
      <protection locked="0"/>
    </xf>
    <xf numFmtId="0" fontId="0" fillId="3" borderId="39" xfId="3" applyFont="1" applyFill="1" applyBorder="1" applyAlignment="1" applyProtection="1">
      <alignment horizontal="left" vertical="top" wrapText="1"/>
      <protection locked="0"/>
    </xf>
    <xf numFmtId="0" fontId="0" fillId="3" borderId="24" xfId="3" applyFont="1" applyFill="1" applyBorder="1" applyAlignment="1" applyProtection="1">
      <alignment horizontal="left" vertical="top" wrapText="1"/>
      <protection locked="0"/>
    </xf>
    <xf numFmtId="0" fontId="0" fillId="3" borderId="40" xfId="3" applyFont="1" applyFill="1" applyBorder="1" applyAlignment="1" applyProtection="1">
      <alignment horizontal="left" vertical="top" wrapText="1"/>
      <protection locked="0"/>
    </xf>
    <xf numFmtId="0" fontId="0" fillId="3" borderId="42" xfId="3" applyFont="1" applyFill="1" applyBorder="1" applyAlignment="1" applyProtection="1">
      <alignment horizontal="left" vertical="top" wrapText="1"/>
      <protection locked="0"/>
    </xf>
    <xf numFmtId="0" fontId="0" fillId="3" borderId="43" xfId="3" applyFont="1" applyFill="1" applyBorder="1" applyAlignment="1" applyProtection="1">
      <alignment horizontal="left" vertical="top" wrapText="1"/>
      <protection locked="0"/>
    </xf>
    <xf numFmtId="0" fontId="0" fillId="3" borderId="44" xfId="3" applyFont="1" applyFill="1" applyBorder="1" applyAlignment="1" applyProtection="1">
      <alignment horizontal="left" vertical="top" wrapText="1"/>
      <protection locked="0"/>
    </xf>
    <xf numFmtId="0" fontId="15" fillId="2" borderId="0" xfId="0" applyFont="1" applyFill="1" applyAlignment="1">
      <alignment horizontal="left" vertical="top"/>
    </xf>
    <xf numFmtId="0" fontId="15" fillId="2" borderId="46" xfId="0" applyFont="1" applyFill="1" applyBorder="1" applyAlignment="1">
      <alignment horizontal="left" vertical="top"/>
    </xf>
    <xf numFmtId="0" fontId="15" fillId="2" borderId="46" xfId="0" applyFont="1" applyFill="1" applyBorder="1" applyAlignment="1">
      <alignment horizontal="left" vertical="top" wrapText="1"/>
    </xf>
    <xf numFmtId="0" fontId="17" fillId="2" borderId="0" xfId="0" applyFont="1" applyFill="1" applyAlignment="1">
      <alignment horizontal="left"/>
    </xf>
    <xf numFmtId="0" fontId="0" fillId="3" borderId="35" xfId="3" applyFont="1" applyFill="1" applyBorder="1" applyAlignment="1" applyProtection="1">
      <alignment horizontal="left" vertical="top" wrapText="1"/>
      <protection locked="0"/>
    </xf>
    <xf numFmtId="0" fontId="0" fillId="3" borderId="36" xfId="3" applyFont="1" applyFill="1" applyBorder="1" applyAlignment="1" applyProtection="1">
      <alignment horizontal="left" vertical="top" wrapText="1"/>
      <protection locked="0"/>
    </xf>
    <xf numFmtId="0" fontId="0" fillId="3" borderId="37" xfId="3" applyFont="1" applyFill="1" applyBorder="1" applyAlignment="1" applyProtection="1">
      <alignment horizontal="left" vertical="top" wrapText="1"/>
      <protection locked="0"/>
    </xf>
    <xf numFmtId="0" fontId="0" fillId="3" borderId="35" xfId="3" applyFont="1" applyFill="1" applyBorder="1" applyAlignment="1" applyProtection="1">
      <alignment horizontal="left" vertical="top" wrapText="1" shrinkToFit="1"/>
      <protection locked="0"/>
    </xf>
    <xf numFmtId="0" fontId="0" fillId="3" borderId="36" xfId="3" applyFont="1" applyFill="1" applyBorder="1" applyAlignment="1" applyProtection="1">
      <alignment horizontal="left" vertical="top" wrapText="1" shrinkToFit="1"/>
      <protection locked="0"/>
    </xf>
    <xf numFmtId="0" fontId="8" fillId="2" borderId="0" xfId="0" applyFont="1" applyFill="1" applyBorder="1"/>
    <xf numFmtId="0" fontId="0" fillId="2" borderId="0" xfId="0" applyFill="1" applyBorder="1"/>
    <xf numFmtId="0" fontId="6" fillId="2" borderId="0" xfId="0" applyFont="1" applyFill="1" applyBorder="1" applyAlignment="1">
      <alignment vertical="top"/>
    </xf>
    <xf numFmtId="0" fontId="4" fillId="2" borderId="0" xfId="2" applyFill="1" applyBorder="1"/>
    <xf numFmtId="0" fontId="4" fillId="2" borderId="0" xfId="2" applyFill="1"/>
    <xf numFmtId="0" fontId="4" fillId="2" borderId="0" xfId="2" applyFill="1" applyBorder="1" applyAlignment="1">
      <alignment horizontal="right"/>
    </xf>
    <xf numFmtId="0" fontId="3" fillId="2" borderId="30" xfId="0" applyFont="1" applyFill="1" applyBorder="1" applyAlignment="1"/>
    <xf numFmtId="0" fontId="3" fillId="2" borderId="46" xfId="0" applyFont="1" applyFill="1" applyBorder="1" applyAlignment="1"/>
    <xf numFmtId="0" fontId="5" fillId="2" borderId="46" xfId="0" applyFont="1" applyFill="1" applyBorder="1" applyAlignment="1"/>
    <xf numFmtId="0" fontId="4" fillId="2" borderId="46" xfId="2" applyFill="1" applyBorder="1" applyAlignment="1">
      <alignment horizontal="right"/>
    </xf>
  </cellXfs>
  <cellStyles count="5">
    <cellStyle name="Hyperlink" xfId="2" builtinId="8"/>
    <cellStyle name="ICRHB Normal" xfId="4" xr:uid="{DB091CAB-9AD7-EE49-AF83-9C07118AFB11}"/>
    <cellStyle name="Normal" xfId="0" builtinId="0"/>
    <cellStyle name="Normal 2 2" xfId="3" xr:uid="{9AAFC7FF-8F67-5E4C-8669-E32C7E5C6C91}"/>
    <cellStyle name="Per cent" xfId="1" builtinId="5"/>
  </cellStyles>
  <dxfs count="2">
    <dxf>
      <font>
        <b/>
        <i val="0"/>
        <color rgb="FFFF0000"/>
      </font>
    </dxf>
    <dxf>
      <font>
        <color theme="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57150</xdr:rowOff>
    </xdr:from>
    <xdr:to>
      <xdr:col>8</xdr:col>
      <xdr:colOff>266700</xdr:colOff>
      <xdr:row>3</xdr:row>
      <xdr:rowOff>87083</xdr:rowOff>
    </xdr:to>
    <xdr:pic>
      <xdr:nvPicPr>
        <xdr:cNvPr id="2" name="Kuva 2" descr="IPMA_logo_S">
          <a:extLst>
            <a:ext uri="{FF2B5EF4-FFF2-40B4-BE49-F238E27FC236}">
              <a16:creationId xmlns:a16="http://schemas.microsoft.com/office/drawing/2014/main" id="{2E447174-9226-6E48-8791-129897B4FC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57150"/>
          <a:ext cx="885913" cy="677633"/>
        </a:xfrm>
        <a:prstGeom prst="rect">
          <a:avLst/>
        </a:prstGeom>
        <a:noFill/>
        <a:ln>
          <a:noFill/>
        </a:ln>
      </xdr:spPr>
    </xdr:pic>
    <xdr:clientData/>
  </xdr:twoCellAnchor>
  <xdr:twoCellAnchor editAs="oneCell">
    <xdr:from>
      <xdr:col>0</xdr:col>
      <xdr:colOff>88900</xdr:colOff>
      <xdr:row>0</xdr:row>
      <xdr:rowOff>88900</xdr:rowOff>
    </xdr:from>
    <xdr:to>
      <xdr:col>0</xdr:col>
      <xdr:colOff>88900</xdr:colOff>
      <xdr:row>3</xdr:row>
      <xdr:rowOff>127000</xdr:rowOff>
    </xdr:to>
    <xdr:pic>
      <xdr:nvPicPr>
        <xdr:cNvPr id="3" name="Kuva 1">
          <a:extLst>
            <a:ext uri="{FF2B5EF4-FFF2-40B4-BE49-F238E27FC236}">
              <a16:creationId xmlns:a16="http://schemas.microsoft.com/office/drawing/2014/main" id="{96C939DE-1EEC-7643-98CB-924B32CF7C1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44" t="-3297" r="-10859" b="-15383"/>
        <a:stretch/>
      </xdr:blipFill>
      <xdr:spPr bwMode="auto">
        <a:xfrm>
          <a:off x="88900" y="88900"/>
          <a:ext cx="1854200" cy="6858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0B4E-3E68-6042-A0E5-D23DE4CCDDB8}">
  <dimension ref="A1:P8"/>
  <sheetViews>
    <sheetView tabSelected="1" workbookViewId="0">
      <selection activeCell="B5" sqref="B5:B8"/>
    </sheetView>
  </sheetViews>
  <sheetFormatPr baseColWidth="10" defaultColWidth="0" defaultRowHeight="16" zeroHeight="1" x14ac:dyDescent="0.2"/>
  <cols>
    <col min="1" max="1" width="20.5" customWidth="1"/>
    <col min="2" max="2" width="65.5" customWidth="1"/>
    <col min="3" max="3" width="1.6640625" customWidth="1"/>
    <col min="4" max="4" width="20.5" customWidth="1"/>
    <col min="5" max="5" width="65.5" customWidth="1"/>
    <col min="6" max="6" width="1.6640625" customWidth="1"/>
    <col min="7" max="7" width="20.5" customWidth="1"/>
    <col min="8" max="8" width="65.5" customWidth="1"/>
    <col min="9" max="9" width="1.6640625" customWidth="1"/>
    <col min="10" max="10" width="20.5" customWidth="1"/>
    <col min="11" max="11" width="35.33203125" customWidth="1"/>
    <col min="12" max="12" width="2.83203125" customWidth="1"/>
    <col min="13" max="13" width="1.6640625" customWidth="1"/>
    <col min="14" max="14" width="20.5" customWidth="1"/>
    <col min="15" max="15" width="37.5" customWidth="1"/>
    <col min="16" max="16" width="1.6640625" customWidth="1"/>
  </cols>
  <sheetData>
    <row r="1" spans="1:16" s="2" customFormat="1" ht="54" customHeight="1" x14ac:dyDescent="0.2">
      <c r="A1" s="118" t="s">
        <v>7</v>
      </c>
      <c r="B1" s="119"/>
      <c r="C1" s="102"/>
      <c r="D1" s="102"/>
      <c r="E1" s="102"/>
      <c r="F1" s="1"/>
      <c r="H1" s="1"/>
      <c r="I1" s="1"/>
      <c r="K1" s="1"/>
      <c r="M1" s="1"/>
      <c r="N1" s="3"/>
      <c r="P1" s="1"/>
    </row>
    <row r="2" spans="1:16" ht="22" thickBot="1" x14ac:dyDescent="0.3">
      <c r="A2" s="1" t="s">
        <v>152</v>
      </c>
      <c r="B2" s="96"/>
      <c r="C2" s="96"/>
      <c r="D2" s="1" t="s">
        <v>0</v>
      </c>
      <c r="E2" s="96"/>
      <c r="F2" s="1"/>
      <c r="G2" s="1" t="s">
        <v>1</v>
      </c>
      <c r="H2" s="96"/>
      <c r="I2" s="4"/>
      <c r="J2" s="4" t="s">
        <v>2</v>
      </c>
      <c r="K2" s="4"/>
      <c r="L2" s="5"/>
      <c r="M2" s="4"/>
      <c r="N2" s="4" t="s">
        <v>148</v>
      </c>
      <c r="O2" s="5"/>
      <c r="P2" s="4"/>
    </row>
    <row r="3" spans="1:16" ht="30" customHeight="1" x14ac:dyDescent="0.2">
      <c r="A3" s="117" t="s">
        <v>169</v>
      </c>
      <c r="B3" s="94" t="s">
        <v>170</v>
      </c>
      <c r="C3" s="103"/>
      <c r="D3" s="139" t="s">
        <v>12</v>
      </c>
      <c r="E3" s="141" t="s">
        <v>174</v>
      </c>
      <c r="F3" s="97"/>
      <c r="G3" s="120" t="s">
        <v>151</v>
      </c>
      <c r="H3" s="121"/>
      <c r="I3" s="6"/>
      <c r="J3" s="126" t="s">
        <v>147</v>
      </c>
      <c r="K3" s="127"/>
      <c r="L3" s="128"/>
      <c r="M3" s="6"/>
      <c r="N3" s="120" t="s">
        <v>8</v>
      </c>
      <c r="O3" s="121"/>
      <c r="P3" s="6"/>
    </row>
    <row r="4" spans="1:16" ht="20" customHeight="1" x14ac:dyDescent="0.2">
      <c r="A4" s="93" t="s">
        <v>171</v>
      </c>
      <c r="B4" s="95" t="s">
        <v>172</v>
      </c>
      <c r="C4" s="103"/>
      <c r="D4" s="140"/>
      <c r="E4" s="142"/>
      <c r="F4" s="97"/>
      <c r="G4" s="122"/>
      <c r="H4" s="123"/>
      <c r="I4" s="6"/>
      <c r="J4" s="129"/>
      <c r="K4" s="130"/>
      <c r="L4" s="131"/>
      <c r="M4" s="6"/>
      <c r="N4" s="122"/>
      <c r="O4" s="123"/>
      <c r="P4" s="6"/>
    </row>
    <row r="5" spans="1:16" ht="20.25" customHeight="1" x14ac:dyDescent="0.2">
      <c r="A5" s="143" t="s">
        <v>173</v>
      </c>
      <c r="B5" s="144" t="s">
        <v>175</v>
      </c>
      <c r="C5" s="103"/>
      <c r="D5" s="143" t="s">
        <v>3</v>
      </c>
      <c r="E5" s="144" t="s">
        <v>4</v>
      </c>
      <c r="F5" s="97"/>
      <c r="G5" s="122"/>
      <c r="H5" s="123"/>
      <c r="I5" s="6"/>
      <c r="J5" s="129"/>
      <c r="K5" s="130"/>
      <c r="L5" s="131"/>
      <c r="M5" s="6"/>
      <c r="N5" s="122"/>
      <c r="O5" s="123"/>
      <c r="P5" s="6"/>
    </row>
    <row r="6" spans="1:16" ht="206" customHeight="1" x14ac:dyDescent="0.2">
      <c r="A6" s="145"/>
      <c r="B6" s="147"/>
      <c r="C6" s="103"/>
      <c r="D6" s="140"/>
      <c r="E6" s="142"/>
      <c r="F6" s="97"/>
      <c r="G6" s="122"/>
      <c r="H6" s="123"/>
      <c r="I6" s="6"/>
      <c r="J6" s="129"/>
      <c r="K6" s="130"/>
      <c r="L6" s="131"/>
      <c r="M6" s="6"/>
      <c r="N6" s="122"/>
      <c r="O6" s="123"/>
      <c r="P6" s="6"/>
    </row>
    <row r="7" spans="1:16" ht="14.5" customHeight="1" x14ac:dyDescent="0.2">
      <c r="A7" s="145"/>
      <c r="B7" s="147"/>
      <c r="C7" s="103"/>
      <c r="D7" s="135" t="s">
        <v>5</v>
      </c>
      <c r="E7" s="137" t="s">
        <v>6</v>
      </c>
      <c r="F7" s="97"/>
      <c r="G7" s="122"/>
      <c r="H7" s="123"/>
      <c r="I7" s="6"/>
      <c r="J7" s="129"/>
      <c r="K7" s="130"/>
      <c r="L7" s="131"/>
      <c r="M7" s="6"/>
      <c r="N7" s="122"/>
      <c r="O7" s="123"/>
      <c r="P7" s="6"/>
    </row>
    <row r="8" spans="1:16" ht="22.5" customHeight="1" thickBot="1" x14ac:dyDescent="0.25">
      <c r="A8" s="146"/>
      <c r="B8" s="148"/>
      <c r="C8" s="103"/>
      <c r="D8" s="136"/>
      <c r="E8" s="138"/>
      <c r="F8" s="97"/>
      <c r="G8" s="124"/>
      <c r="H8" s="125"/>
      <c r="I8" s="6"/>
      <c r="J8" s="132"/>
      <c r="K8" s="133"/>
      <c r="L8" s="134"/>
      <c r="M8" s="6"/>
      <c r="N8" s="124"/>
      <c r="O8" s="125"/>
      <c r="P8" s="6"/>
    </row>
  </sheetData>
  <sheetProtection algorithmName="SHA-512" hashValue="SVRepp493ogEYmQ8DWrkrw2q3PI7Ox6UzOAFXc/l6h1WA6jLDLogpPUm5MZq1rCGy1oDIONV0QYlAfdeUjDGEA==" saltValue="SzfjOJ4jL/LSo5ubVlvb/Q==" spinCount="100000" sheet="1" objects="1" scenarios="1" selectLockedCells="1" selectUnlockedCells="1"/>
  <mergeCells count="12">
    <mergeCell ref="A1:B1"/>
    <mergeCell ref="G3:H8"/>
    <mergeCell ref="J3:L8"/>
    <mergeCell ref="N3:O8"/>
    <mergeCell ref="D7:D8"/>
    <mergeCell ref="E7:E8"/>
    <mergeCell ref="D3:D4"/>
    <mergeCell ref="E3:E4"/>
    <mergeCell ref="D5:D6"/>
    <mergeCell ref="E5:E6"/>
    <mergeCell ref="A5:A8"/>
    <mergeCell ref="B5:B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67065-42B7-1045-B33B-5EB21BBBAC3D}">
  <dimension ref="A1:K32"/>
  <sheetViews>
    <sheetView workbookViewId="0">
      <selection activeCell="C9" sqref="C9:D9"/>
    </sheetView>
  </sheetViews>
  <sheetFormatPr baseColWidth="10" defaultColWidth="0" defaultRowHeight="15" customHeight="1" zeroHeight="1" x14ac:dyDescent="0.2"/>
  <cols>
    <col min="1" max="1" width="1.6640625" style="6" customWidth="1"/>
    <col min="2" max="2" width="9.1640625" style="113" customWidth="1"/>
    <col min="3" max="3" width="11.1640625" customWidth="1"/>
    <col min="4" max="4" width="9.1640625" customWidth="1"/>
    <col min="5" max="5" width="10.33203125" customWidth="1"/>
    <col min="6" max="6" width="0.83203125" customWidth="1"/>
    <col min="7" max="7" width="9.1640625" customWidth="1"/>
    <col min="8" max="8" width="12" customWidth="1"/>
    <col min="9" max="9" width="20.6640625" style="114" customWidth="1"/>
    <col min="10" max="10" width="1.6640625" style="6" customWidth="1"/>
    <col min="11" max="11" width="25.1640625" hidden="1" customWidth="1"/>
    <col min="12" max="16384" width="27.33203125" hidden="1"/>
  </cols>
  <sheetData>
    <row r="1" spans="2:9" ht="16" x14ac:dyDescent="0.2">
      <c r="B1" s="104"/>
      <c r="C1" s="104"/>
      <c r="D1" s="104"/>
      <c r="E1" s="104"/>
      <c r="F1" s="104"/>
      <c r="G1" s="104"/>
      <c r="H1" s="104"/>
      <c r="I1" s="104"/>
    </row>
    <row r="2" spans="2:9" ht="16" x14ac:dyDescent="0.2">
      <c r="B2" s="104"/>
      <c r="C2" s="104"/>
      <c r="D2" s="104"/>
      <c r="E2" s="104"/>
      <c r="F2" s="104"/>
      <c r="G2" s="104"/>
      <c r="H2" s="232"/>
      <c r="I2" s="235" t="s">
        <v>138</v>
      </c>
    </row>
    <row r="3" spans="2:9" ht="16" x14ac:dyDescent="0.2">
      <c r="B3" s="104"/>
      <c r="C3" s="104"/>
      <c r="D3" s="104"/>
      <c r="E3" s="104"/>
      <c r="F3" s="104"/>
      <c r="G3" s="104"/>
      <c r="H3" s="232"/>
      <c r="I3" s="232"/>
    </row>
    <row r="4" spans="2:9" ht="16" x14ac:dyDescent="0.2">
      <c r="B4" s="104"/>
      <c r="C4" s="104"/>
      <c r="D4" s="104"/>
      <c r="E4" s="104"/>
      <c r="F4" s="104"/>
      <c r="G4" s="104"/>
      <c r="H4" s="232"/>
      <c r="I4" s="232"/>
    </row>
    <row r="5" spans="2:9" ht="24" x14ac:dyDescent="0.2">
      <c r="B5" s="105" t="s">
        <v>168</v>
      </c>
      <c r="H5" s="233"/>
      <c r="I5" s="233"/>
    </row>
    <row r="6" spans="2:9" ht="16" x14ac:dyDescent="0.2">
      <c r="B6" s="6"/>
      <c r="C6" s="6"/>
      <c r="D6" s="6"/>
      <c r="E6" s="6"/>
      <c r="F6" s="6"/>
      <c r="G6" s="6"/>
      <c r="H6" s="233"/>
      <c r="I6" s="233"/>
    </row>
    <row r="7" spans="2:9" ht="16" x14ac:dyDescent="0.2">
      <c r="B7" s="106" t="s">
        <v>153</v>
      </c>
      <c r="C7" s="106"/>
      <c r="D7" s="106"/>
      <c r="E7" s="106"/>
      <c r="F7" s="106"/>
      <c r="G7" s="106"/>
      <c r="H7" s="234"/>
      <c r="I7" s="234"/>
    </row>
    <row r="8" spans="2:9" ht="16" x14ac:dyDescent="0.2">
      <c r="B8" s="106" t="s">
        <v>154</v>
      </c>
      <c r="C8" s="106"/>
      <c r="D8" s="106"/>
      <c r="E8" s="149" t="s">
        <v>11</v>
      </c>
      <c r="F8" s="149"/>
      <c r="G8" s="107"/>
      <c r="H8" s="106"/>
      <c r="I8" s="106"/>
    </row>
    <row r="9" spans="2:9" ht="16" x14ac:dyDescent="0.2">
      <c r="B9" s="108"/>
      <c r="C9" s="150" t="s">
        <v>176</v>
      </c>
      <c r="D9" s="151"/>
      <c r="E9" s="152"/>
      <c r="F9" s="153"/>
      <c r="G9" s="150" t="s">
        <v>177</v>
      </c>
      <c r="H9" s="151"/>
      <c r="I9" s="97"/>
    </row>
    <row r="10" spans="2:9" ht="16" x14ac:dyDescent="0.2">
      <c r="B10" s="6"/>
      <c r="C10" s="6"/>
      <c r="D10" s="6"/>
      <c r="E10" s="6"/>
      <c r="F10" s="6"/>
      <c r="G10" s="6"/>
      <c r="H10" s="6"/>
      <c r="I10" s="6"/>
    </row>
    <row r="11" spans="2:9" ht="16" x14ac:dyDescent="0.2">
      <c r="B11" s="7" t="s">
        <v>155</v>
      </c>
      <c r="C11" s="6"/>
      <c r="D11" s="6"/>
      <c r="E11" s="7" t="s">
        <v>156</v>
      </c>
      <c r="F11" s="6"/>
      <c r="G11" s="7"/>
      <c r="H11" s="6"/>
      <c r="I11" s="6"/>
    </row>
    <row r="12" spans="2:9" ht="16" x14ac:dyDescent="0.2">
      <c r="B12" s="7"/>
      <c r="C12" s="154"/>
      <c r="D12" s="155"/>
      <c r="E12" s="6"/>
      <c r="F12" s="6"/>
      <c r="G12" s="156"/>
      <c r="H12" s="157"/>
      <c r="I12" s="6"/>
    </row>
    <row r="13" spans="2:9" ht="16" x14ac:dyDescent="0.2">
      <c r="B13" s="6"/>
      <c r="C13" s="6"/>
      <c r="D13" s="6"/>
      <c r="E13" s="6"/>
      <c r="F13" s="6"/>
      <c r="G13" s="6"/>
      <c r="H13" s="6"/>
      <c r="I13" s="6"/>
    </row>
    <row r="14" spans="2:9" ht="16" x14ac:dyDescent="0.2">
      <c r="B14" s="7" t="s">
        <v>157</v>
      </c>
      <c r="C14" s="6"/>
      <c r="D14" s="6"/>
      <c r="E14" s="6"/>
      <c r="F14" s="6"/>
      <c r="G14" s="6"/>
      <c r="H14" s="6"/>
      <c r="I14" s="6"/>
    </row>
    <row r="15" spans="2:9" ht="16" x14ac:dyDescent="0.2">
      <c r="B15" s="158" t="s">
        <v>158</v>
      </c>
      <c r="C15" s="158"/>
      <c r="D15" s="158"/>
      <c r="E15" s="158"/>
      <c r="F15" s="6"/>
      <c r="G15" s="158" t="s">
        <v>159</v>
      </c>
      <c r="H15" s="158"/>
      <c r="I15" s="158"/>
    </row>
    <row r="16" spans="2:9" ht="16" x14ac:dyDescent="0.2">
      <c r="B16" s="154"/>
      <c r="C16" s="159"/>
      <c r="D16" s="159"/>
      <c r="E16" s="155"/>
      <c r="F16" s="6"/>
      <c r="G16" s="154"/>
      <c r="H16" s="159"/>
      <c r="I16" s="155"/>
    </row>
    <row r="17" spans="2:9" ht="16" x14ac:dyDescent="0.2">
      <c r="B17" s="158" t="s">
        <v>160</v>
      </c>
      <c r="C17" s="158"/>
      <c r="D17" s="158"/>
      <c r="E17" s="158"/>
      <c r="F17" s="6"/>
      <c r="G17" s="158" t="s">
        <v>161</v>
      </c>
      <c r="H17" s="158"/>
      <c r="I17" s="158"/>
    </row>
    <row r="18" spans="2:9" ht="16" x14ac:dyDescent="0.2">
      <c r="B18" s="154"/>
      <c r="C18" s="159"/>
      <c r="D18" s="159"/>
      <c r="E18" s="155"/>
      <c r="F18" s="6"/>
      <c r="G18" s="160"/>
      <c r="H18" s="161"/>
      <c r="I18" s="162"/>
    </row>
    <row r="19" spans="2:9" ht="6.75" customHeight="1" x14ac:dyDescent="0.2">
      <c r="B19" s="6"/>
      <c r="C19" s="6"/>
      <c r="D19" s="6"/>
      <c r="E19" s="6"/>
      <c r="F19" s="6"/>
      <c r="G19" s="6"/>
      <c r="H19" s="6"/>
      <c r="I19" s="6"/>
    </row>
    <row r="20" spans="2:9" ht="16" x14ac:dyDescent="0.2">
      <c r="B20" s="7" t="s">
        <v>162</v>
      </c>
      <c r="C20" s="6"/>
      <c r="D20" s="6"/>
      <c r="E20" s="6"/>
      <c r="F20" s="6"/>
      <c r="G20" s="6"/>
      <c r="H20" s="6"/>
      <c r="I20" s="6"/>
    </row>
    <row r="21" spans="2:9" ht="14.75" customHeight="1" x14ac:dyDescent="0.2">
      <c r="B21" s="163" t="s">
        <v>163</v>
      </c>
      <c r="C21" s="163"/>
      <c r="D21" s="163"/>
      <c r="E21" s="163"/>
      <c r="F21" s="163"/>
      <c r="G21" s="163"/>
      <c r="H21" s="163"/>
      <c r="I21" s="163"/>
    </row>
    <row r="22" spans="2:9" ht="14.75" customHeight="1" x14ac:dyDescent="0.2">
      <c r="B22" s="164" t="s">
        <v>164</v>
      </c>
      <c r="C22" s="164"/>
      <c r="D22" s="164"/>
      <c r="E22" s="164"/>
      <c r="F22" s="164"/>
      <c r="G22" s="164"/>
      <c r="H22" s="164"/>
      <c r="I22" s="164"/>
    </row>
    <row r="23" spans="2:9" ht="16" x14ac:dyDescent="0.2">
      <c r="B23" s="165" t="s">
        <v>158</v>
      </c>
      <c r="C23" s="165"/>
      <c r="D23" s="165" t="s">
        <v>159</v>
      </c>
      <c r="E23" s="165"/>
      <c r="F23" s="109"/>
      <c r="G23" s="165" t="s">
        <v>165</v>
      </c>
      <c r="H23" s="165"/>
      <c r="I23" s="109" t="s">
        <v>161</v>
      </c>
    </row>
    <row r="24" spans="2:9" ht="16" x14ac:dyDescent="0.2">
      <c r="B24" s="154"/>
      <c r="C24" s="155"/>
      <c r="D24" s="154"/>
      <c r="E24" s="155"/>
      <c r="F24" s="109"/>
      <c r="G24" s="154"/>
      <c r="H24" s="155"/>
      <c r="I24" s="110"/>
    </row>
    <row r="25" spans="2:9" ht="16" x14ac:dyDescent="0.2">
      <c r="B25" s="6"/>
      <c r="C25" s="6"/>
      <c r="D25" s="6"/>
      <c r="E25" s="6"/>
      <c r="F25" s="6"/>
      <c r="G25" s="6"/>
      <c r="H25" s="6"/>
      <c r="I25" s="6"/>
    </row>
    <row r="26" spans="2:9" ht="16" x14ac:dyDescent="0.2">
      <c r="B26" s="165" t="s">
        <v>158</v>
      </c>
      <c r="C26" s="165"/>
      <c r="D26" s="165" t="s">
        <v>159</v>
      </c>
      <c r="E26" s="165"/>
      <c r="F26" s="109"/>
      <c r="G26" s="165" t="s">
        <v>165</v>
      </c>
      <c r="H26" s="165"/>
      <c r="I26" s="109" t="s">
        <v>161</v>
      </c>
    </row>
    <row r="27" spans="2:9" ht="16" x14ac:dyDescent="0.2">
      <c r="B27" s="154"/>
      <c r="C27" s="155"/>
      <c r="D27" s="154"/>
      <c r="E27" s="155"/>
      <c r="F27" s="109"/>
      <c r="G27" s="154"/>
      <c r="H27" s="155"/>
      <c r="I27" s="110"/>
    </row>
    <row r="28" spans="2:9" ht="16" x14ac:dyDescent="0.2">
      <c r="B28" s="6"/>
      <c r="C28" s="6"/>
      <c r="D28" s="6"/>
      <c r="E28" s="6"/>
      <c r="F28" s="6"/>
      <c r="G28" s="6"/>
      <c r="H28" s="6"/>
      <c r="I28" s="6"/>
    </row>
    <row r="29" spans="2:9" ht="16" x14ac:dyDescent="0.2">
      <c r="B29" s="6"/>
      <c r="C29" s="6"/>
      <c r="D29" s="6"/>
      <c r="E29" s="6"/>
      <c r="F29" s="6"/>
      <c r="G29" s="6"/>
      <c r="H29" s="6"/>
      <c r="I29" s="6"/>
    </row>
    <row r="30" spans="2:9" ht="16" x14ac:dyDescent="0.2">
      <c r="B30" s="111" t="s">
        <v>166</v>
      </c>
      <c r="C30" s="6"/>
      <c r="D30" s="6"/>
      <c r="E30" s="6"/>
      <c r="F30" s="6"/>
      <c r="G30" s="6"/>
      <c r="H30" s="6"/>
      <c r="I30" s="6"/>
    </row>
    <row r="31" spans="2:9" ht="25.5" customHeight="1" x14ac:dyDescent="0.2">
      <c r="B31" s="166"/>
      <c r="C31" s="166"/>
      <c r="D31" s="166"/>
      <c r="E31" s="166"/>
      <c r="F31" s="166"/>
      <c r="G31" s="166"/>
      <c r="H31" s="166"/>
      <c r="I31" s="166"/>
    </row>
    <row r="32" spans="2:9" ht="16" hidden="1" x14ac:dyDescent="0.2">
      <c r="B32" s="112"/>
      <c r="C32" s="6"/>
      <c r="D32" s="6"/>
      <c r="E32" s="6"/>
      <c r="F32" s="6"/>
      <c r="G32" s="6"/>
      <c r="H32" s="6"/>
      <c r="I32" s="6"/>
    </row>
  </sheetData>
  <sheetProtection algorithmName="SHA-512" hashValue="68s/HX7ynq8EB+mPfquwmAmLsawXw5TTrxHCpUTfpXJdHxZxHVa31kGvEQ39KN/MxHps8Rmslx07RqFOuzz0OQ==" saltValue="fMUIWexx11kMyLje+F40EA==" spinCount="100000" sheet="1" objects="1" scenarios="1"/>
  <mergeCells count="29">
    <mergeCell ref="B27:C27"/>
    <mergeCell ref="D27:E27"/>
    <mergeCell ref="G27:H27"/>
    <mergeCell ref="B31:I31"/>
    <mergeCell ref="B24:C24"/>
    <mergeCell ref="D24:E24"/>
    <mergeCell ref="G24:H24"/>
    <mergeCell ref="B26:C26"/>
    <mergeCell ref="D26:E26"/>
    <mergeCell ref="G26:H26"/>
    <mergeCell ref="B18:E18"/>
    <mergeCell ref="G18:I18"/>
    <mergeCell ref="B21:I21"/>
    <mergeCell ref="B22:I22"/>
    <mergeCell ref="B23:C23"/>
    <mergeCell ref="D23:E23"/>
    <mergeCell ref="G23:H23"/>
    <mergeCell ref="B15:E15"/>
    <mergeCell ref="G15:I15"/>
    <mergeCell ref="B16:E16"/>
    <mergeCell ref="G16:I16"/>
    <mergeCell ref="B17:E17"/>
    <mergeCell ref="G17:I17"/>
    <mergeCell ref="E8:F8"/>
    <mergeCell ref="C9:D9"/>
    <mergeCell ref="E9:F9"/>
    <mergeCell ref="G9:H9"/>
    <mergeCell ref="C12:D12"/>
    <mergeCell ref="G12:H12"/>
  </mergeCells>
  <dataValidations count="2">
    <dataValidation type="list" allowBlank="1" showInputMessage="1" showErrorMessage="1" sqref="G9:H9" xr:uid="{72DE5340-B6D4-8D40-9BF5-51CB25859882}">
      <formula1>"Projekti, Ohjelma, Salkku, Agile Leader"</formula1>
    </dataValidation>
    <dataValidation type="list" allowBlank="1" showInputMessage="1" showErrorMessage="1" sqref="C9:D9" xr:uid="{09F1DC2A-3162-8A49-93B0-58BFB2C802D8}">
      <formula1>"IPMA Level C,IPMA Level B,IPMA Level A"</formula1>
    </dataValidation>
  </dataValidations>
  <hyperlinks>
    <hyperlink ref="I2" location="Ohjeet!A1" display="Ohjeet" xr:uid="{8BE4E13E-F614-5D43-9711-7A7673E8CE8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3ECCE-24B7-0249-AFCA-F31F9D2DCECD}">
  <dimension ref="A1:I50"/>
  <sheetViews>
    <sheetView workbookViewId="0">
      <selection activeCell="C7" sqref="C7"/>
    </sheetView>
  </sheetViews>
  <sheetFormatPr baseColWidth="10" defaultColWidth="0" defaultRowHeight="16" zeroHeight="1" x14ac:dyDescent="0.2"/>
  <cols>
    <col min="1" max="1" width="6" customWidth="1"/>
    <col min="2" max="2" width="38.6640625" customWidth="1"/>
    <col min="3" max="4" width="9.33203125" customWidth="1"/>
    <col min="5" max="5" width="1.33203125" customWidth="1"/>
    <col min="6" max="6" width="12.33203125" customWidth="1"/>
    <col min="7" max="7" width="13.33203125" customWidth="1"/>
    <col min="8" max="8" width="11.6640625" customWidth="1"/>
    <col min="9" max="9" width="1.5" customWidth="1"/>
    <col min="10" max="16384" width="11" hidden="1"/>
  </cols>
  <sheetData>
    <row r="1" spans="1:9" ht="21" x14ac:dyDescent="0.25">
      <c r="A1" s="175" t="s">
        <v>0</v>
      </c>
      <c r="B1" s="175"/>
      <c r="C1" s="175"/>
      <c r="D1" s="175"/>
      <c r="E1" s="175"/>
      <c r="F1" s="175"/>
      <c r="G1" s="175"/>
      <c r="H1" s="115"/>
      <c r="I1" s="6"/>
    </row>
    <row r="2" spans="1:9" x14ac:dyDescent="0.2">
      <c r="A2" s="7" t="s">
        <v>9</v>
      </c>
      <c r="B2" s="176" t="str">
        <f>_xlfn.CONCAT(Hakemus!B16, " ", Hakemus!G16)</f>
        <v xml:space="preserve"> </v>
      </c>
      <c r="C2" s="176"/>
      <c r="D2" s="176"/>
      <c r="E2" s="176"/>
      <c r="F2" s="176"/>
      <c r="G2" s="176"/>
      <c r="H2" s="236" t="s">
        <v>138</v>
      </c>
      <c r="I2" s="6"/>
    </row>
    <row r="3" spans="1:9" x14ac:dyDescent="0.2">
      <c r="A3" s="7" t="s">
        <v>10</v>
      </c>
      <c r="B3" s="35" t="str">
        <f>IF(Hakemus!C9&lt;&gt;"",Hakemus!C9,"")</f>
        <v>IPMA Level C</v>
      </c>
      <c r="C3" s="116"/>
      <c r="D3" s="116" t="s">
        <v>167</v>
      </c>
      <c r="E3" s="35" t="str">
        <f>IF(Hakemus!G9&lt;&gt;"",Hakemus!G9,"")</f>
        <v>Projekti</v>
      </c>
      <c r="F3" s="6"/>
      <c r="G3" s="6"/>
      <c r="H3" s="6"/>
      <c r="I3" s="6"/>
    </row>
    <row r="4" spans="1:9" x14ac:dyDescent="0.2">
      <c r="B4" s="6"/>
      <c r="C4" s="6"/>
      <c r="D4" s="6"/>
      <c r="E4" s="6"/>
      <c r="F4" s="6"/>
      <c r="G4" s="6"/>
      <c r="H4" s="6"/>
      <c r="I4" s="6"/>
    </row>
    <row r="5" spans="1:9" ht="19" x14ac:dyDescent="0.2">
      <c r="A5" s="177" t="s">
        <v>12</v>
      </c>
      <c r="B5" s="177"/>
      <c r="C5" s="178" t="s">
        <v>13</v>
      </c>
      <c r="D5" s="178" t="s">
        <v>14</v>
      </c>
      <c r="E5" s="8"/>
      <c r="F5" s="180" t="s">
        <v>15</v>
      </c>
      <c r="G5" s="180"/>
      <c r="H5" s="180"/>
      <c r="I5" s="6"/>
    </row>
    <row r="6" spans="1:9" x14ac:dyDescent="0.2">
      <c r="A6" s="7" t="s">
        <v>16</v>
      </c>
      <c r="B6" s="6"/>
      <c r="C6" s="179"/>
      <c r="D6" s="179"/>
      <c r="E6" s="6"/>
      <c r="F6" s="180"/>
      <c r="G6" s="180"/>
      <c r="H6" s="180"/>
      <c r="I6" s="6"/>
    </row>
    <row r="7" spans="1:9" x14ac:dyDescent="0.2">
      <c r="A7" s="9" t="s">
        <v>17</v>
      </c>
      <c r="B7" s="10" t="s">
        <v>18</v>
      </c>
      <c r="C7" s="11"/>
      <c r="D7" s="11"/>
      <c r="E7" s="12"/>
      <c r="F7" s="168"/>
      <c r="G7" s="169"/>
      <c r="H7" s="170"/>
      <c r="I7" s="6"/>
    </row>
    <row r="8" spans="1:9" x14ac:dyDescent="0.2">
      <c r="A8" s="9" t="s">
        <v>19</v>
      </c>
      <c r="B8" s="10" t="s">
        <v>20</v>
      </c>
      <c r="C8" s="11"/>
      <c r="D8" s="11"/>
      <c r="E8" s="12"/>
      <c r="F8" s="172"/>
      <c r="G8" s="173"/>
      <c r="H8" s="174"/>
      <c r="I8" s="6"/>
    </row>
    <row r="9" spans="1:9" x14ac:dyDescent="0.2">
      <c r="A9" s="9" t="s">
        <v>21</v>
      </c>
      <c r="B9" s="10" t="s">
        <v>22</v>
      </c>
      <c r="C9" s="11"/>
      <c r="D9" s="11"/>
      <c r="E9" s="12"/>
      <c r="F9" s="168"/>
      <c r="G9" s="169"/>
      <c r="H9" s="170"/>
      <c r="I9" s="6"/>
    </row>
    <row r="10" spans="1:9" x14ac:dyDescent="0.2">
      <c r="A10" s="9" t="s">
        <v>23</v>
      </c>
      <c r="B10" s="10" t="s">
        <v>24</v>
      </c>
      <c r="C10" s="11"/>
      <c r="D10" s="11"/>
      <c r="E10" s="12"/>
      <c r="F10" s="168"/>
      <c r="G10" s="169"/>
      <c r="H10" s="170"/>
      <c r="I10" s="6"/>
    </row>
    <row r="11" spans="1:9" x14ac:dyDescent="0.2">
      <c r="A11" s="9" t="s">
        <v>25</v>
      </c>
      <c r="B11" s="10" t="s">
        <v>26</v>
      </c>
      <c r="C11" s="13"/>
      <c r="D11" s="13"/>
      <c r="E11" s="12"/>
      <c r="F11" s="168"/>
      <c r="G11" s="169"/>
      <c r="H11" s="170"/>
      <c r="I11" s="6"/>
    </row>
    <row r="12" spans="1:9" x14ac:dyDescent="0.2">
      <c r="A12" s="9"/>
      <c r="B12" s="14" t="s">
        <v>27</v>
      </c>
      <c r="C12" s="15" t="str">
        <f>IF(SUM(C7:C11)=0,"",(COUNTIF(C7:C11,4)+(COUNTIF(C7:C11,5))))</f>
        <v/>
      </c>
      <c r="D12" s="15" t="str">
        <f>IF(SUM(D7:D11)=0,"",(COUNTIF(D7:D11,4)+(COUNTIF(D7:D11,5))))</f>
        <v/>
      </c>
      <c r="E12" s="16"/>
      <c r="F12" s="6"/>
      <c r="G12" s="6"/>
      <c r="H12" s="6"/>
      <c r="I12" s="6"/>
    </row>
    <row r="13" spans="1:9" x14ac:dyDescent="0.2">
      <c r="A13" s="7" t="s">
        <v>28</v>
      </c>
      <c r="B13" s="6"/>
      <c r="C13" s="6"/>
      <c r="D13" s="6"/>
      <c r="E13" s="6"/>
      <c r="F13" s="6"/>
      <c r="G13" s="6"/>
      <c r="H13" s="6"/>
      <c r="I13" s="6"/>
    </row>
    <row r="14" spans="1:9" x14ac:dyDescent="0.2">
      <c r="A14" s="9" t="s">
        <v>29</v>
      </c>
      <c r="B14" s="10" t="s">
        <v>30</v>
      </c>
      <c r="C14" s="11"/>
      <c r="D14" s="11"/>
      <c r="E14" s="12"/>
      <c r="F14" s="168"/>
      <c r="G14" s="169"/>
      <c r="H14" s="170"/>
      <c r="I14" s="6"/>
    </row>
    <row r="15" spans="1:9" x14ac:dyDescent="0.2">
      <c r="A15" s="9" t="s">
        <v>31</v>
      </c>
      <c r="B15" s="10" t="s">
        <v>32</v>
      </c>
      <c r="C15" s="11"/>
      <c r="D15" s="11"/>
      <c r="E15" s="12"/>
      <c r="F15" s="168"/>
      <c r="G15" s="169"/>
      <c r="H15" s="170"/>
      <c r="I15" s="6"/>
    </row>
    <row r="16" spans="1:9" x14ac:dyDescent="0.2">
      <c r="A16" s="9" t="s">
        <v>33</v>
      </c>
      <c r="B16" s="10" t="s">
        <v>34</v>
      </c>
      <c r="C16" s="11"/>
      <c r="D16" s="11"/>
      <c r="E16" s="12"/>
      <c r="F16" s="168"/>
      <c r="G16" s="169"/>
      <c r="H16" s="170"/>
      <c r="I16" s="6"/>
    </row>
    <row r="17" spans="1:9" x14ac:dyDescent="0.2">
      <c r="A17" s="9" t="s">
        <v>35</v>
      </c>
      <c r="B17" s="10" t="s">
        <v>36</v>
      </c>
      <c r="C17" s="11"/>
      <c r="D17" s="11"/>
      <c r="E17" s="12"/>
      <c r="F17" s="168"/>
      <c r="G17" s="169"/>
      <c r="H17" s="170"/>
      <c r="I17" s="6"/>
    </row>
    <row r="18" spans="1:9" x14ac:dyDescent="0.2">
      <c r="A18" s="9" t="s">
        <v>37</v>
      </c>
      <c r="B18" s="10" t="s">
        <v>38</v>
      </c>
      <c r="C18" s="11"/>
      <c r="D18" s="11"/>
      <c r="E18" s="12"/>
      <c r="F18" s="168"/>
      <c r="G18" s="169"/>
      <c r="H18" s="170"/>
      <c r="I18" s="6"/>
    </row>
    <row r="19" spans="1:9" x14ac:dyDescent="0.2">
      <c r="A19" s="9" t="s">
        <v>39</v>
      </c>
      <c r="B19" s="10" t="s">
        <v>40</v>
      </c>
      <c r="C19" s="11"/>
      <c r="D19" s="11"/>
      <c r="E19" s="12"/>
      <c r="F19" s="168"/>
      <c r="G19" s="169"/>
      <c r="H19" s="170"/>
      <c r="I19" s="6"/>
    </row>
    <row r="20" spans="1:9" x14ac:dyDescent="0.2">
      <c r="A20" s="9" t="s">
        <v>41</v>
      </c>
      <c r="B20" s="10" t="s">
        <v>42</v>
      </c>
      <c r="C20" s="11"/>
      <c r="D20" s="11"/>
      <c r="E20" s="12"/>
      <c r="F20" s="168"/>
      <c r="G20" s="169"/>
      <c r="H20" s="170"/>
      <c r="I20" s="6"/>
    </row>
    <row r="21" spans="1:9" x14ac:dyDescent="0.2">
      <c r="A21" s="9" t="s">
        <v>43</v>
      </c>
      <c r="B21" s="10" t="s">
        <v>44</v>
      </c>
      <c r="C21" s="11"/>
      <c r="D21" s="11"/>
      <c r="E21" s="12"/>
      <c r="F21" s="168"/>
      <c r="G21" s="169"/>
      <c r="H21" s="170"/>
      <c r="I21" s="6"/>
    </row>
    <row r="22" spans="1:9" x14ac:dyDescent="0.2">
      <c r="A22" s="9" t="s">
        <v>45</v>
      </c>
      <c r="B22" s="10" t="s">
        <v>46</v>
      </c>
      <c r="C22" s="11"/>
      <c r="D22" s="11"/>
      <c r="E22" s="12"/>
      <c r="F22" s="168"/>
      <c r="G22" s="169"/>
      <c r="H22" s="170"/>
      <c r="I22" s="6"/>
    </row>
    <row r="23" spans="1:9" x14ac:dyDescent="0.2">
      <c r="A23" s="9" t="s">
        <v>47</v>
      </c>
      <c r="B23" s="10" t="s">
        <v>48</v>
      </c>
      <c r="C23" s="13"/>
      <c r="D23" s="13"/>
      <c r="E23" s="12"/>
      <c r="F23" s="168"/>
      <c r="G23" s="169"/>
      <c r="H23" s="170"/>
      <c r="I23" s="6"/>
    </row>
    <row r="24" spans="1:9" x14ac:dyDescent="0.2">
      <c r="A24" s="9"/>
      <c r="B24" s="14" t="s">
        <v>27</v>
      </c>
      <c r="C24" s="15" t="str">
        <f>IF(SUM(C14:C23)=0,"",(COUNTIF(C14:C23,4)+(COUNTIF(C14:C23,5))))</f>
        <v/>
      </c>
      <c r="D24" s="15" t="str">
        <f>IF(SUM(D14:D23)=0,"",(COUNTIF(D14:D23,4)+(COUNTIF(D14:D23,5))))</f>
        <v/>
      </c>
      <c r="E24" s="16"/>
      <c r="F24" s="6"/>
      <c r="G24" s="6"/>
      <c r="H24" s="6"/>
      <c r="I24" s="6"/>
    </row>
    <row r="25" spans="1:9" x14ac:dyDescent="0.2">
      <c r="A25" s="7" t="s">
        <v>49</v>
      </c>
      <c r="B25" s="6"/>
      <c r="C25" s="6"/>
      <c r="D25" s="6"/>
      <c r="E25" s="6"/>
      <c r="F25" s="6"/>
      <c r="G25" s="6"/>
      <c r="H25" s="6"/>
      <c r="I25" s="6"/>
    </row>
    <row r="26" spans="1:9" x14ac:dyDescent="0.2">
      <c r="A26" s="9" t="s">
        <v>50</v>
      </c>
      <c r="B26" s="10" t="s">
        <v>51</v>
      </c>
      <c r="C26" s="17"/>
      <c r="D26" s="11"/>
      <c r="E26" s="12"/>
      <c r="F26" s="168"/>
      <c r="G26" s="169"/>
      <c r="H26" s="170"/>
      <c r="I26" s="6"/>
    </row>
    <row r="27" spans="1:9" x14ac:dyDescent="0.2">
      <c r="A27" s="9" t="s">
        <v>52</v>
      </c>
      <c r="B27" s="10" t="s">
        <v>53</v>
      </c>
      <c r="C27" s="17"/>
      <c r="D27" s="11"/>
      <c r="E27" s="12"/>
      <c r="F27" s="168"/>
      <c r="G27" s="169"/>
      <c r="H27" s="170"/>
      <c r="I27" s="6"/>
    </row>
    <row r="28" spans="1:9" x14ac:dyDescent="0.2">
      <c r="A28" s="9" t="s">
        <v>54</v>
      </c>
      <c r="B28" s="10" t="s">
        <v>55</v>
      </c>
      <c r="C28" s="17"/>
      <c r="D28" s="11"/>
      <c r="E28" s="12"/>
      <c r="F28" s="168"/>
      <c r="G28" s="169"/>
      <c r="H28" s="170"/>
      <c r="I28" s="6"/>
    </row>
    <row r="29" spans="1:9" x14ac:dyDescent="0.2">
      <c r="A29" s="9" t="s">
        <v>56</v>
      </c>
      <c r="B29" s="10" t="s">
        <v>57</v>
      </c>
      <c r="C29" s="17"/>
      <c r="D29" s="11"/>
      <c r="E29" s="12"/>
      <c r="F29" s="168"/>
      <c r="G29" s="169"/>
      <c r="H29" s="170"/>
      <c r="I29" s="6"/>
    </row>
    <row r="30" spans="1:9" x14ac:dyDescent="0.2">
      <c r="A30" s="9" t="s">
        <v>58</v>
      </c>
      <c r="B30" s="10" t="s">
        <v>59</v>
      </c>
      <c r="C30" s="17"/>
      <c r="D30" s="11"/>
      <c r="E30" s="12"/>
      <c r="F30" s="168"/>
      <c r="G30" s="169"/>
      <c r="H30" s="170"/>
      <c r="I30" s="6"/>
    </row>
    <row r="31" spans="1:9" x14ac:dyDescent="0.2">
      <c r="A31" s="9" t="s">
        <v>60</v>
      </c>
      <c r="B31" s="10" t="s">
        <v>61</v>
      </c>
      <c r="C31" s="17"/>
      <c r="D31" s="11"/>
      <c r="E31" s="12"/>
      <c r="F31" s="168"/>
      <c r="G31" s="169"/>
      <c r="H31" s="170"/>
      <c r="I31" s="6"/>
    </row>
    <row r="32" spans="1:9" x14ac:dyDescent="0.2">
      <c r="A32" s="9" t="s">
        <v>62</v>
      </c>
      <c r="B32" s="10" t="s">
        <v>63</v>
      </c>
      <c r="C32" s="17"/>
      <c r="D32" s="11"/>
      <c r="E32" s="12"/>
      <c r="F32" s="168"/>
      <c r="G32" s="169"/>
      <c r="H32" s="170"/>
      <c r="I32" s="6"/>
    </row>
    <row r="33" spans="1:9" x14ac:dyDescent="0.2">
      <c r="A33" s="18" t="s">
        <v>64</v>
      </c>
      <c r="B33" s="19" t="s">
        <v>65</v>
      </c>
      <c r="C33" s="17"/>
      <c r="D33" s="11"/>
      <c r="E33" s="12"/>
      <c r="F33" s="168"/>
      <c r="G33" s="169"/>
      <c r="H33" s="170"/>
      <c r="I33" s="6"/>
    </row>
    <row r="34" spans="1:9" x14ac:dyDescent="0.2">
      <c r="A34" s="9" t="s">
        <v>66</v>
      </c>
      <c r="B34" s="10" t="s">
        <v>67</v>
      </c>
      <c r="C34" s="17"/>
      <c r="D34" s="11"/>
      <c r="E34" s="12"/>
      <c r="F34" s="168"/>
      <c r="G34" s="169"/>
      <c r="H34" s="170"/>
      <c r="I34" s="6"/>
    </row>
    <row r="35" spans="1:9" x14ac:dyDescent="0.2">
      <c r="A35" s="9" t="s">
        <v>68</v>
      </c>
      <c r="B35" s="10" t="s">
        <v>69</v>
      </c>
      <c r="C35" s="17"/>
      <c r="D35" s="11"/>
      <c r="E35" s="12"/>
      <c r="F35" s="168"/>
      <c r="G35" s="169"/>
      <c r="H35" s="170"/>
      <c r="I35" s="6"/>
    </row>
    <row r="36" spans="1:9" x14ac:dyDescent="0.2">
      <c r="A36" s="9" t="s">
        <v>70</v>
      </c>
      <c r="B36" s="10" t="s">
        <v>71</v>
      </c>
      <c r="C36" s="17"/>
      <c r="D36" s="11"/>
      <c r="E36" s="12"/>
      <c r="F36" s="168"/>
      <c r="G36" s="169"/>
      <c r="H36" s="170"/>
      <c r="I36" s="6"/>
    </row>
    <row r="37" spans="1:9" x14ac:dyDescent="0.2">
      <c r="A37" s="9" t="s">
        <v>72</v>
      </c>
      <c r="B37" s="10" t="s">
        <v>73</v>
      </c>
      <c r="C37" s="17"/>
      <c r="D37" s="11"/>
      <c r="E37" s="12"/>
      <c r="F37" s="168"/>
      <c r="G37" s="169"/>
      <c r="H37" s="170"/>
      <c r="I37" s="6"/>
    </row>
    <row r="38" spans="1:9" x14ac:dyDescent="0.2">
      <c r="A38" s="9" t="s">
        <v>74</v>
      </c>
      <c r="B38" s="10" t="s">
        <v>75</v>
      </c>
      <c r="C38" s="17"/>
      <c r="D38" s="11"/>
      <c r="E38" s="12"/>
      <c r="F38" s="168"/>
      <c r="G38" s="169"/>
      <c r="H38" s="170"/>
      <c r="I38" s="6"/>
    </row>
    <row r="39" spans="1:9" x14ac:dyDescent="0.2">
      <c r="A39" s="9" t="str">
        <f>IF(G3&lt;&gt;"Projekti","4.5.14","")</f>
        <v>4.5.14</v>
      </c>
      <c r="B39" s="10" t="str">
        <f>IF(G3&lt;&gt;"Projekti","Valinta ja tasapaino","")</f>
        <v>Valinta ja tasapaino</v>
      </c>
      <c r="C39" s="20"/>
      <c r="D39" s="13"/>
      <c r="E39" s="12"/>
      <c r="F39" s="168"/>
      <c r="G39" s="169"/>
      <c r="H39" s="170"/>
      <c r="I39" s="6"/>
    </row>
    <row r="40" spans="1:9" x14ac:dyDescent="0.2">
      <c r="A40" s="9"/>
      <c r="B40" s="21" t="s">
        <v>27</v>
      </c>
      <c r="C40" s="15" t="str">
        <f>IF(SUM(C26:C39)=0,"",(COUNTIF(C26:C39,4)+(COUNTIF(C26:C39,5))))</f>
        <v/>
      </c>
      <c r="D40" s="15" t="str">
        <f>IF(SUM(D26:D39)=0,"",(COUNTIF(D26:D39,4)+(COUNTIF(D26:D39,5))))</f>
        <v/>
      </c>
      <c r="E40" s="6"/>
      <c r="F40" s="6"/>
      <c r="G40" s="6"/>
      <c r="H40" s="6"/>
      <c r="I40" s="6"/>
    </row>
    <row r="41" spans="1:9" ht="17" thickBot="1" x14ac:dyDescent="0.25">
      <c r="A41" s="6"/>
      <c r="B41" s="6"/>
      <c r="C41" s="6"/>
      <c r="D41" s="6"/>
      <c r="E41" s="6"/>
      <c r="F41" s="6"/>
      <c r="G41" s="6"/>
      <c r="H41" s="6"/>
      <c r="I41" s="6"/>
    </row>
    <row r="42" spans="1:9" ht="26" x14ac:dyDescent="0.3">
      <c r="A42" s="6"/>
      <c r="B42" s="22" t="s">
        <v>76</v>
      </c>
      <c r="C42" s="23">
        <f>COUNTIF(C$7:C$11,5)+COUNTIF(C$14:C$23,5)+COUNTIF(C$26:C$39,5)</f>
        <v>0</v>
      </c>
      <c r="D42" s="24">
        <f>COUNTIF(D$7:D$11,5)+COUNTIF(D$14:D$23,5)+COUNTIF(D$26:D$39,5)</f>
        <v>0</v>
      </c>
      <c r="E42" s="6"/>
      <c r="F42" s="6"/>
      <c r="G42" s="6"/>
      <c r="H42" s="6"/>
      <c r="I42" s="6"/>
    </row>
    <row r="43" spans="1:9" x14ac:dyDescent="0.2">
      <c r="A43" s="6"/>
      <c r="B43" s="25" t="s">
        <v>77</v>
      </c>
      <c r="C43" s="26">
        <f>COUNTIF(C$7:C$11,4)+COUNTIF(C$14:C$23,4)+COUNTIF(C$26:C$39,4)</f>
        <v>0</v>
      </c>
      <c r="D43" s="27">
        <f>COUNTIF(D$7:D$11,4)+COUNTIF(D$14:D$23,4)+COUNTIF(D$26:D$39,4)</f>
        <v>0</v>
      </c>
      <c r="E43" s="6"/>
      <c r="F43" s="171" t="str">
        <f>IF(OR(C47&gt;0,D47&gt;0),"Ole hyvä ja arvioi kaikki pätevyyselementit","")</f>
        <v>Ole hyvä ja arvioi kaikki pätevyyselementit</v>
      </c>
      <c r="G43" s="171"/>
      <c r="H43" s="171"/>
      <c r="I43" s="6"/>
    </row>
    <row r="44" spans="1:9" x14ac:dyDescent="0.2">
      <c r="A44" s="6"/>
      <c r="B44" s="25" t="s">
        <v>78</v>
      </c>
      <c r="C44" s="26">
        <f>COUNTIF(C$7:C$11,3)+COUNTIF(C$14:C$23,3)+COUNTIF(C$26:C$39,3)</f>
        <v>0</v>
      </c>
      <c r="D44" s="27">
        <f>COUNTIF(D$7:D$11,3)+COUNTIF(D$14:D$23,3)+COUNTIF(D$26:D$39,3)</f>
        <v>0</v>
      </c>
      <c r="E44" s="6"/>
      <c r="F44" s="171"/>
      <c r="G44" s="171"/>
      <c r="H44" s="171"/>
      <c r="I44" s="6"/>
    </row>
    <row r="45" spans="1:9" x14ac:dyDescent="0.2">
      <c r="A45" s="6"/>
      <c r="B45" s="25" t="s">
        <v>79</v>
      </c>
      <c r="C45" s="26">
        <f>COUNTIF(C$7:C$11,2)+COUNTIF(C$14:C$23,2)+COUNTIF(C$26:C$39,2)</f>
        <v>0</v>
      </c>
      <c r="D45" s="27">
        <f>COUNTIF(D$7:D$11,2)+COUNTIF(D$14:D$23,2)+COUNTIF(D$26:D$39,2)</f>
        <v>0</v>
      </c>
      <c r="E45" s="6"/>
      <c r="F45" s="6"/>
      <c r="G45" s="6"/>
      <c r="H45" s="6"/>
      <c r="I45" s="6"/>
    </row>
    <row r="46" spans="1:9" ht="17" thickBot="1" x14ac:dyDescent="0.25">
      <c r="A46" s="6"/>
      <c r="B46" s="28" t="s">
        <v>80</v>
      </c>
      <c r="C46" s="29">
        <f>COUNTIF(C$7:C$11,1)+COUNTIF(C$14:C$23,1)+COUNTIF(C$26:C$39,1)</f>
        <v>0</v>
      </c>
      <c r="D46" s="30">
        <f>COUNTIF(D$7:D$11,1)+COUNTIF(D$14:D$23,1)+COUNTIF(D$26:D$39,1)</f>
        <v>0</v>
      </c>
      <c r="E46" s="6"/>
      <c r="G46" s="31"/>
      <c r="H46" s="31"/>
      <c r="I46" s="6"/>
    </row>
    <row r="47" spans="1:9" ht="17" thickBot="1" x14ac:dyDescent="0.25">
      <c r="A47" s="6"/>
      <c r="B47" s="32" t="s">
        <v>81</v>
      </c>
      <c r="C47" s="33">
        <f>IF($G$3="Projekti",(COUNTBLANK(C$7:C$11)+COUNTBLANK(C$14:C$23)+COUNTBLANK(C$26:C$38)),(COUNTBLANK(C$7:C$11)+COUNTBLANK(C$14:C$23)+COUNTBLANK(C$26:C$39)))</f>
        <v>29</v>
      </c>
      <c r="D47" s="34">
        <f>IF($G$3="Projekti",(COUNTBLANK(D$7:D$11)+COUNTBLANK(D$14:D$23)+COUNTBLANK(D$26:D$38)),(COUNTBLANK(D$7:D$11)+COUNTBLANK(D$14:D$23)+COUNTBLANK(D$26:D$39)))</f>
        <v>29</v>
      </c>
      <c r="E47" s="6"/>
      <c r="F47" s="31"/>
      <c r="G47" s="31"/>
      <c r="H47" s="31"/>
      <c r="I47" s="6"/>
    </row>
    <row r="48" spans="1:9" x14ac:dyDescent="0.2">
      <c r="A48" s="6"/>
      <c r="B48" s="6"/>
      <c r="C48" s="6"/>
      <c r="D48" s="6"/>
      <c r="E48" s="6"/>
      <c r="F48" s="6"/>
      <c r="G48" s="6"/>
      <c r="H48" s="6"/>
      <c r="I48" s="6"/>
    </row>
    <row r="49" spans="1:9" x14ac:dyDescent="0.2">
      <c r="A49" s="167" t="s">
        <v>82</v>
      </c>
      <c r="B49" s="167"/>
      <c r="C49" s="167"/>
      <c r="D49" s="167"/>
      <c r="E49" s="167"/>
      <c r="F49" s="167"/>
      <c r="G49" s="167"/>
      <c r="H49" s="167"/>
      <c r="I49" s="6"/>
    </row>
    <row r="50" spans="1:9" x14ac:dyDescent="0.2">
      <c r="A50" s="6"/>
      <c r="B50" s="6"/>
      <c r="C50" s="6"/>
      <c r="D50" s="6"/>
      <c r="E50" s="6"/>
      <c r="F50" s="6"/>
      <c r="G50" s="6"/>
      <c r="H50" s="6"/>
      <c r="I50" s="6"/>
    </row>
  </sheetData>
  <sheetProtection algorithmName="SHA-512" hashValue="QWC7bTy/OlojuO062/ozzl1R86W6bvb0Qrve0qlFZ5IlFSRFWKDN/s+blCZu4V3crCyhhSWc6SwC6nS/KHzrQw==" saltValue="ZKQLWltiRX/A2ijOPD62Hw==" spinCount="100000" sheet="1" objects="1" scenarios="1"/>
  <mergeCells count="37">
    <mergeCell ref="A1:G1"/>
    <mergeCell ref="B2:G2"/>
    <mergeCell ref="A5:B5"/>
    <mergeCell ref="C5:C6"/>
    <mergeCell ref="D5:D6"/>
    <mergeCell ref="F5:H6"/>
    <mergeCell ref="F20:H20"/>
    <mergeCell ref="F7:H7"/>
    <mergeCell ref="F8:H8"/>
    <mergeCell ref="F9:H9"/>
    <mergeCell ref="F10:H10"/>
    <mergeCell ref="F11:H11"/>
    <mergeCell ref="F14:H14"/>
    <mergeCell ref="F15:H15"/>
    <mergeCell ref="F16:H16"/>
    <mergeCell ref="F17:H17"/>
    <mergeCell ref="F18:H18"/>
    <mergeCell ref="F19:H19"/>
    <mergeCell ref="F34:H34"/>
    <mergeCell ref="F21:H21"/>
    <mergeCell ref="F22:H22"/>
    <mergeCell ref="F23:H23"/>
    <mergeCell ref="F26:H26"/>
    <mergeCell ref="F27:H27"/>
    <mergeCell ref="F28:H28"/>
    <mergeCell ref="F29:H29"/>
    <mergeCell ref="F30:H30"/>
    <mergeCell ref="F31:H31"/>
    <mergeCell ref="F32:H32"/>
    <mergeCell ref="F33:H33"/>
    <mergeCell ref="A49:H49"/>
    <mergeCell ref="F35:H35"/>
    <mergeCell ref="F36:H36"/>
    <mergeCell ref="F37:H37"/>
    <mergeCell ref="F38:H38"/>
    <mergeCell ref="F39:H39"/>
    <mergeCell ref="F43:H44"/>
  </mergeCells>
  <dataValidations count="1">
    <dataValidation type="list" allowBlank="1" showInputMessage="1" showErrorMessage="1" sqref="C26:E39 C14:E23 C7:E11" xr:uid="{A05FAFC5-8B58-1F4D-87F8-F52A7F1C6CD9}">
      <formula1>"  ,1,2,3,4,5"</formula1>
    </dataValidation>
  </dataValidations>
  <hyperlinks>
    <hyperlink ref="H2" location="Ohjeet!A1" display="Ohjeet" xr:uid="{A9668D0E-B2D3-0E45-B5AD-EE2B030ABB1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0A3A-3DDE-C740-82C6-5DB62FF07108}">
  <dimension ref="A1:J390"/>
  <sheetViews>
    <sheetView workbookViewId="0">
      <selection activeCell="C6" sqref="C6:H6"/>
    </sheetView>
  </sheetViews>
  <sheetFormatPr baseColWidth="10" defaultColWidth="0" defaultRowHeight="16" zeroHeight="1" x14ac:dyDescent="0.2"/>
  <cols>
    <col min="1" max="1" width="1.5" customWidth="1"/>
    <col min="2" max="2" width="17.6640625" customWidth="1"/>
    <col min="3" max="3" width="3" bestFit="1" customWidth="1"/>
    <col min="4" max="4" width="11.1640625" customWidth="1"/>
    <col min="5" max="5" width="13.33203125" customWidth="1"/>
    <col min="6" max="6" width="18.33203125" customWidth="1"/>
    <col min="7" max="7" width="18.83203125" customWidth="1"/>
    <col min="8" max="8" width="16.83203125" customWidth="1"/>
    <col min="9" max="10" width="1.5" customWidth="1"/>
    <col min="11" max="16384" width="11" hidden="1"/>
  </cols>
  <sheetData>
    <row r="1" spans="1:10" ht="21" x14ac:dyDescent="0.25">
      <c r="A1" s="6"/>
      <c r="B1" s="4" t="s">
        <v>83</v>
      </c>
      <c r="C1" s="4"/>
      <c r="D1" s="4"/>
      <c r="E1" s="4"/>
      <c r="F1" s="4"/>
      <c r="G1" s="4"/>
      <c r="H1" s="237" t="s">
        <v>138</v>
      </c>
      <c r="I1" s="237"/>
      <c r="J1" s="6"/>
    </row>
    <row r="2" spans="1:10" ht="22" thickBot="1" x14ac:dyDescent="0.3">
      <c r="A2" s="6"/>
      <c r="B2" s="35" t="s">
        <v>84</v>
      </c>
      <c r="C2" s="36"/>
      <c r="D2" s="4"/>
      <c r="E2" s="6"/>
      <c r="F2" s="6"/>
      <c r="G2" s="6"/>
      <c r="H2" s="6"/>
      <c r="I2" s="6"/>
      <c r="J2" s="6"/>
    </row>
    <row r="3" spans="1:10" x14ac:dyDescent="0.2">
      <c r="A3" s="6"/>
      <c r="B3" s="37"/>
      <c r="C3" s="23"/>
      <c r="D3" s="38"/>
      <c r="E3" s="38"/>
      <c r="F3" s="38"/>
      <c r="G3" s="38"/>
      <c r="H3" s="38"/>
      <c r="I3" s="39"/>
      <c r="J3" s="6"/>
    </row>
    <row r="4" spans="1:10" x14ac:dyDescent="0.2">
      <c r="A4" s="6"/>
      <c r="B4" s="40" t="s">
        <v>85</v>
      </c>
      <c r="C4" s="60">
        <v>1</v>
      </c>
      <c r="D4" s="6"/>
      <c r="E4" s="41" t="s">
        <v>86</v>
      </c>
      <c r="F4" s="193" t="str">
        <f>IF(Itsearviointi!E$3&lt;&gt;"",Itsearviointi!E$3,"")</f>
        <v>Projekti</v>
      </c>
      <c r="G4" s="194"/>
      <c r="H4" s="6"/>
      <c r="I4" s="42"/>
      <c r="J4" s="6"/>
    </row>
    <row r="5" spans="1:10" x14ac:dyDescent="0.2">
      <c r="A5" s="6"/>
      <c r="B5" s="40"/>
      <c r="C5" s="26"/>
      <c r="D5" s="6"/>
      <c r="E5" s="6"/>
      <c r="F5" s="6"/>
      <c r="G5" s="6"/>
      <c r="H5" s="6"/>
      <c r="I5" s="42"/>
      <c r="J5" s="6"/>
    </row>
    <row r="6" spans="1:10" x14ac:dyDescent="0.2">
      <c r="A6" s="6"/>
      <c r="B6" s="40" t="s">
        <v>87</v>
      </c>
      <c r="C6" s="192"/>
      <c r="D6" s="192"/>
      <c r="E6" s="192"/>
      <c r="F6" s="192"/>
      <c r="G6" s="192"/>
      <c r="H6" s="192"/>
      <c r="I6" s="42"/>
      <c r="J6" s="6"/>
    </row>
    <row r="7" spans="1:10" x14ac:dyDescent="0.2">
      <c r="A7" s="6"/>
      <c r="B7" s="40" t="s">
        <v>88</v>
      </c>
      <c r="C7" s="192"/>
      <c r="D7" s="192"/>
      <c r="E7" s="192"/>
      <c r="F7" s="192"/>
      <c r="G7" s="192"/>
      <c r="H7" s="192"/>
      <c r="I7" s="42"/>
      <c r="J7" s="6"/>
    </row>
    <row r="8" spans="1:10" ht="30" customHeight="1" x14ac:dyDescent="0.2">
      <c r="A8" s="6"/>
      <c r="B8" s="43" t="s">
        <v>89</v>
      </c>
      <c r="C8" s="185"/>
      <c r="D8" s="185"/>
      <c r="E8" s="185"/>
      <c r="F8" s="185"/>
      <c r="G8" s="185"/>
      <c r="H8" s="185"/>
      <c r="I8" s="42"/>
      <c r="J8" s="6"/>
    </row>
    <row r="9" spans="1:10" ht="45" x14ac:dyDescent="0.2">
      <c r="A9" s="6"/>
      <c r="B9" s="40"/>
      <c r="C9" s="186" t="s">
        <v>90</v>
      </c>
      <c r="D9" s="187"/>
      <c r="E9" s="44" t="s">
        <v>91</v>
      </c>
      <c r="F9" s="44" t="s">
        <v>92</v>
      </c>
      <c r="G9" s="44" t="s">
        <v>93</v>
      </c>
      <c r="H9" s="44" t="s">
        <v>94</v>
      </c>
      <c r="I9" s="42"/>
      <c r="J9" s="6"/>
    </row>
    <row r="10" spans="1:10" x14ac:dyDescent="0.2">
      <c r="A10" s="6"/>
      <c r="B10" s="40" t="s">
        <v>95</v>
      </c>
      <c r="C10" s="188"/>
      <c r="D10" s="188"/>
      <c r="E10" s="45"/>
      <c r="F10" s="45"/>
      <c r="G10" s="45"/>
      <c r="H10" s="46"/>
      <c r="I10" s="42"/>
      <c r="J10" s="6"/>
    </row>
    <row r="11" spans="1:10" x14ac:dyDescent="0.2">
      <c r="A11" s="6"/>
      <c r="B11" s="189" t="s">
        <v>96</v>
      </c>
      <c r="C11" s="190" t="s">
        <v>97</v>
      </c>
      <c r="D11" s="190"/>
      <c r="E11" s="191"/>
      <c r="F11" s="6"/>
      <c r="G11" s="6"/>
      <c r="H11" s="6"/>
      <c r="I11" s="42"/>
      <c r="J11" s="6"/>
    </row>
    <row r="12" spans="1:10" x14ac:dyDescent="0.2">
      <c r="A12" s="6"/>
      <c r="B12" s="189"/>
      <c r="C12" s="192"/>
      <c r="D12" s="192"/>
      <c r="E12" s="47"/>
      <c r="F12" s="6"/>
      <c r="G12" s="6"/>
      <c r="H12" s="6"/>
      <c r="I12" s="42"/>
      <c r="J12" s="6"/>
    </row>
    <row r="13" spans="1:10" ht="30" customHeight="1" x14ac:dyDescent="0.2">
      <c r="A13" s="6"/>
      <c r="B13" s="43" t="s">
        <v>98</v>
      </c>
      <c r="C13" s="185"/>
      <c r="D13" s="185"/>
      <c r="E13" s="185"/>
      <c r="F13" s="185"/>
      <c r="G13" s="185"/>
      <c r="H13" s="185"/>
      <c r="I13" s="42"/>
      <c r="J13" s="6"/>
    </row>
    <row r="14" spans="1:10" ht="70" customHeight="1" x14ac:dyDescent="0.2">
      <c r="A14" s="6"/>
      <c r="B14" s="48" t="s">
        <v>99</v>
      </c>
      <c r="C14" s="185"/>
      <c r="D14" s="185"/>
      <c r="E14" s="185"/>
      <c r="F14" s="185"/>
      <c r="G14" s="185"/>
      <c r="H14" s="185"/>
      <c r="I14" s="42"/>
      <c r="J14" s="6"/>
    </row>
    <row r="15" spans="1:10" x14ac:dyDescent="0.2">
      <c r="A15" s="6"/>
      <c r="B15" s="49"/>
      <c r="C15" s="26"/>
      <c r="D15" s="6"/>
      <c r="E15" s="6"/>
      <c r="F15" s="6"/>
      <c r="G15" s="6"/>
      <c r="H15" s="6"/>
      <c r="I15" s="42"/>
      <c r="J15" s="6"/>
    </row>
    <row r="16" spans="1:10" x14ac:dyDescent="0.2">
      <c r="A16" s="6"/>
      <c r="B16" s="181" t="s">
        <v>100</v>
      </c>
      <c r="C16" s="182"/>
      <c r="D16" s="182"/>
      <c r="E16" s="182"/>
      <c r="F16" s="183"/>
      <c r="G16" s="184"/>
      <c r="H16" s="184"/>
      <c r="I16" s="42"/>
      <c r="J16" s="6"/>
    </row>
    <row r="17" spans="1:10" x14ac:dyDescent="0.2">
      <c r="A17" s="6"/>
      <c r="B17" s="181" t="s">
        <v>101</v>
      </c>
      <c r="C17" s="182"/>
      <c r="D17" s="182"/>
      <c r="E17" s="182"/>
      <c r="F17" s="183"/>
      <c r="G17" s="184"/>
      <c r="H17" s="184"/>
      <c r="I17" s="42"/>
      <c r="J17" s="6"/>
    </row>
    <row r="18" spans="1:10" x14ac:dyDescent="0.2">
      <c r="A18" s="6"/>
      <c r="B18" s="181" t="s">
        <v>102</v>
      </c>
      <c r="C18" s="182"/>
      <c r="D18" s="182"/>
      <c r="E18" s="182"/>
      <c r="F18" s="183"/>
      <c r="G18" s="184"/>
      <c r="H18" s="184"/>
      <c r="I18" s="42"/>
      <c r="J18" s="6"/>
    </row>
    <row r="19" spans="1:10" x14ac:dyDescent="0.2">
      <c r="A19" s="6"/>
      <c r="B19" s="181" t="s">
        <v>103</v>
      </c>
      <c r="C19" s="182"/>
      <c r="D19" s="182"/>
      <c r="E19" s="182"/>
      <c r="F19" s="183"/>
      <c r="G19" s="184"/>
      <c r="H19" s="184"/>
      <c r="I19" s="42"/>
      <c r="J19" s="6"/>
    </row>
    <row r="20" spans="1:10" x14ac:dyDescent="0.2">
      <c r="A20" s="6"/>
      <c r="B20" s="181" t="s">
        <v>104</v>
      </c>
      <c r="C20" s="182"/>
      <c r="D20" s="182"/>
      <c r="E20" s="182"/>
      <c r="F20" s="183"/>
      <c r="G20" s="184"/>
      <c r="H20" s="184"/>
      <c r="I20" s="42"/>
      <c r="J20" s="6"/>
    </row>
    <row r="21" spans="1:10" x14ac:dyDescent="0.2">
      <c r="A21" s="6"/>
      <c r="B21" s="181" t="s">
        <v>105</v>
      </c>
      <c r="C21" s="182"/>
      <c r="D21" s="182"/>
      <c r="E21" s="182"/>
      <c r="F21" s="183"/>
      <c r="G21" s="184"/>
      <c r="H21" s="184"/>
      <c r="I21" s="42"/>
      <c r="J21" s="6"/>
    </row>
    <row r="22" spans="1:10" x14ac:dyDescent="0.2">
      <c r="A22" s="6"/>
      <c r="B22" s="181" t="s">
        <v>106</v>
      </c>
      <c r="C22" s="182"/>
      <c r="D22" s="182"/>
      <c r="E22" s="182"/>
      <c r="F22" s="183"/>
      <c r="G22" s="184"/>
      <c r="H22" s="184"/>
      <c r="I22" s="42"/>
      <c r="J22" s="6"/>
    </row>
    <row r="23" spans="1:10" x14ac:dyDescent="0.2">
      <c r="A23" s="6"/>
      <c r="B23" s="181" t="s">
        <v>107</v>
      </c>
      <c r="C23" s="182"/>
      <c r="D23" s="182"/>
      <c r="E23" s="182"/>
      <c r="F23" s="183"/>
      <c r="G23" s="184"/>
      <c r="H23" s="184"/>
      <c r="I23" s="42"/>
      <c r="J23" s="6"/>
    </row>
    <row r="24" spans="1:10" x14ac:dyDescent="0.2">
      <c r="A24" s="6"/>
      <c r="B24" s="181" t="s">
        <v>108</v>
      </c>
      <c r="C24" s="182"/>
      <c r="D24" s="182"/>
      <c r="E24" s="182"/>
      <c r="F24" s="183"/>
      <c r="G24" s="184"/>
      <c r="H24" s="184"/>
      <c r="I24" s="42"/>
      <c r="J24" s="6"/>
    </row>
    <row r="25" spans="1:10" x14ac:dyDescent="0.2">
      <c r="A25" s="6"/>
      <c r="B25" s="181" t="s">
        <v>109</v>
      </c>
      <c r="C25" s="182"/>
      <c r="D25" s="182"/>
      <c r="E25" s="182"/>
      <c r="F25" s="183"/>
      <c r="G25" s="184"/>
      <c r="H25" s="184"/>
      <c r="I25" s="42"/>
      <c r="J25" s="6"/>
    </row>
    <row r="26" spans="1:10" ht="17" thickBot="1" x14ac:dyDescent="0.25">
      <c r="A26" s="6"/>
      <c r="B26" s="50"/>
      <c r="C26" s="29"/>
      <c r="D26" s="51"/>
      <c r="E26" s="51"/>
      <c r="F26" s="51"/>
      <c r="G26" s="51"/>
      <c r="H26" s="51"/>
      <c r="I26" s="52"/>
      <c r="J26" s="6"/>
    </row>
    <row r="27" spans="1:10" ht="17" thickBot="1" x14ac:dyDescent="0.25">
      <c r="A27" s="6"/>
      <c r="B27" s="6"/>
      <c r="C27" s="26"/>
      <c r="D27" s="6"/>
      <c r="E27" s="6"/>
      <c r="F27" s="6"/>
      <c r="G27" s="6"/>
      <c r="H27" s="6"/>
      <c r="I27" s="6"/>
      <c r="J27" s="6"/>
    </row>
    <row r="28" spans="1:10" x14ac:dyDescent="0.2">
      <c r="A28" s="6"/>
      <c r="B28" s="37"/>
      <c r="C28" s="23"/>
      <c r="D28" s="38"/>
      <c r="E28" s="38"/>
      <c r="F28" s="38"/>
      <c r="G28" s="38"/>
      <c r="H28" s="38"/>
      <c r="I28" s="39"/>
      <c r="J28" s="6"/>
    </row>
    <row r="29" spans="1:10" x14ac:dyDescent="0.2">
      <c r="A29" s="6"/>
      <c r="B29" s="40" t="s">
        <v>85</v>
      </c>
      <c r="C29" s="60">
        <v>2</v>
      </c>
      <c r="D29" s="6"/>
      <c r="E29" s="41" t="s">
        <v>86</v>
      </c>
      <c r="F29" s="193" t="str">
        <f>IF(Itsearviointi!E$3&lt;&gt;"",Itsearviointi!E$3,"")</f>
        <v>Projekti</v>
      </c>
      <c r="G29" s="194"/>
      <c r="H29" s="6"/>
      <c r="I29" s="42"/>
      <c r="J29" s="6"/>
    </row>
    <row r="30" spans="1:10" x14ac:dyDescent="0.2">
      <c r="A30" s="6"/>
      <c r="B30" s="40"/>
      <c r="C30" s="26"/>
      <c r="D30" s="6"/>
      <c r="E30" s="6"/>
      <c r="F30" s="6"/>
      <c r="G30" s="6"/>
      <c r="H30" s="6"/>
      <c r="I30" s="42"/>
      <c r="J30" s="6"/>
    </row>
    <row r="31" spans="1:10" x14ac:dyDescent="0.2">
      <c r="A31" s="6"/>
      <c r="B31" s="40" t="s">
        <v>110</v>
      </c>
      <c r="C31" s="192"/>
      <c r="D31" s="192"/>
      <c r="E31" s="192"/>
      <c r="F31" s="192"/>
      <c r="G31" s="192"/>
      <c r="H31" s="192"/>
      <c r="I31" s="42"/>
      <c r="J31" s="6"/>
    </row>
    <row r="32" spans="1:10" x14ac:dyDescent="0.2">
      <c r="A32" s="6"/>
      <c r="B32" s="40" t="s">
        <v>88</v>
      </c>
      <c r="C32" s="192"/>
      <c r="D32" s="192"/>
      <c r="E32" s="192"/>
      <c r="F32" s="192"/>
      <c r="G32" s="192"/>
      <c r="H32" s="192"/>
      <c r="I32" s="42"/>
      <c r="J32" s="6"/>
    </row>
    <row r="33" spans="1:10" ht="30" customHeight="1" x14ac:dyDescent="0.2">
      <c r="A33" s="6"/>
      <c r="B33" s="43" t="s">
        <v>89</v>
      </c>
      <c r="C33" s="185"/>
      <c r="D33" s="185"/>
      <c r="E33" s="185"/>
      <c r="F33" s="185"/>
      <c r="G33" s="185"/>
      <c r="H33" s="185"/>
      <c r="I33" s="42"/>
      <c r="J33" s="6"/>
    </row>
    <row r="34" spans="1:10" ht="45" x14ac:dyDescent="0.2">
      <c r="A34" s="6"/>
      <c r="B34" s="40"/>
      <c r="C34" s="186" t="s">
        <v>90</v>
      </c>
      <c r="D34" s="187"/>
      <c r="E34" s="44" t="s">
        <v>91</v>
      </c>
      <c r="F34" s="44" t="s">
        <v>92</v>
      </c>
      <c r="G34" s="44" t="s">
        <v>93</v>
      </c>
      <c r="H34" s="44" t="s">
        <v>94</v>
      </c>
      <c r="I34" s="42"/>
      <c r="J34" s="6"/>
    </row>
    <row r="35" spans="1:10" x14ac:dyDescent="0.2">
      <c r="A35" s="6"/>
      <c r="B35" s="40" t="s">
        <v>95</v>
      </c>
      <c r="C35" s="188"/>
      <c r="D35" s="188"/>
      <c r="E35" s="45"/>
      <c r="F35" s="45"/>
      <c r="G35" s="45"/>
      <c r="H35" s="46"/>
      <c r="I35" s="42"/>
      <c r="J35" s="6"/>
    </row>
    <row r="36" spans="1:10" x14ac:dyDescent="0.2">
      <c r="A36" s="6"/>
      <c r="B36" s="189" t="s">
        <v>96</v>
      </c>
      <c r="C36" s="190" t="s">
        <v>97</v>
      </c>
      <c r="D36" s="190"/>
      <c r="E36" s="191"/>
      <c r="F36" s="6"/>
      <c r="G36" s="6"/>
      <c r="H36" s="6"/>
      <c r="I36" s="42"/>
      <c r="J36" s="6"/>
    </row>
    <row r="37" spans="1:10" x14ac:dyDescent="0.2">
      <c r="A37" s="6"/>
      <c r="B37" s="189"/>
      <c r="C37" s="192"/>
      <c r="D37" s="192"/>
      <c r="E37" s="47"/>
      <c r="F37" s="6"/>
      <c r="G37" s="6"/>
      <c r="H37" s="6"/>
      <c r="I37" s="42"/>
      <c r="J37" s="6"/>
    </row>
    <row r="38" spans="1:10" ht="30" customHeight="1" x14ac:dyDescent="0.2">
      <c r="A38" s="6"/>
      <c r="B38" s="43" t="s">
        <v>98</v>
      </c>
      <c r="C38" s="185"/>
      <c r="D38" s="185"/>
      <c r="E38" s="185"/>
      <c r="F38" s="185"/>
      <c r="G38" s="185"/>
      <c r="H38" s="185"/>
      <c r="I38" s="42"/>
      <c r="J38" s="6"/>
    </row>
    <row r="39" spans="1:10" ht="70" customHeight="1" x14ac:dyDescent="0.2">
      <c r="A39" s="6"/>
      <c r="B39" s="48" t="s">
        <v>99</v>
      </c>
      <c r="C39" s="185"/>
      <c r="D39" s="185"/>
      <c r="E39" s="185"/>
      <c r="F39" s="185"/>
      <c r="G39" s="185"/>
      <c r="H39" s="185"/>
      <c r="I39" s="42"/>
      <c r="J39" s="6"/>
    </row>
    <row r="40" spans="1:10" x14ac:dyDescent="0.2">
      <c r="A40" s="6"/>
      <c r="B40" s="49"/>
      <c r="C40" s="26"/>
      <c r="D40" s="6"/>
      <c r="E40" s="6"/>
      <c r="F40" s="6"/>
      <c r="G40" s="6"/>
      <c r="H40" s="6"/>
      <c r="I40" s="42"/>
      <c r="J40" s="6"/>
    </row>
    <row r="41" spans="1:10" x14ac:dyDescent="0.2">
      <c r="A41" s="6"/>
      <c r="B41" s="181" t="s">
        <v>100</v>
      </c>
      <c r="C41" s="182"/>
      <c r="D41" s="182"/>
      <c r="E41" s="182"/>
      <c r="F41" s="183"/>
      <c r="G41" s="184"/>
      <c r="H41" s="184"/>
      <c r="I41" s="42"/>
      <c r="J41" s="6"/>
    </row>
    <row r="42" spans="1:10" x14ac:dyDescent="0.2">
      <c r="A42" s="6"/>
      <c r="B42" s="181" t="s">
        <v>101</v>
      </c>
      <c r="C42" s="182"/>
      <c r="D42" s="182"/>
      <c r="E42" s="182"/>
      <c r="F42" s="183"/>
      <c r="G42" s="184"/>
      <c r="H42" s="184"/>
      <c r="I42" s="42"/>
      <c r="J42" s="6"/>
    </row>
    <row r="43" spans="1:10" x14ac:dyDescent="0.2">
      <c r="A43" s="6"/>
      <c r="B43" s="181" t="s">
        <v>102</v>
      </c>
      <c r="C43" s="182"/>
      <c r="D43" s="182"/>
      <c r="E43" s="182"/>
      <c r="F43" s="183"/>
      <c r="G43" s="184"/>
      <c r="H43" s="184"/>
      <c r="I43" s="42"/>
      <c r="J43" s="6"/>
    </row>
    <row r="44" spans="1:10" x14ac:dyDescent="0.2">
      <c r="A44" s="6"/>
      <c r="B44" s="181" t="s">
        <v>103</v>
      </c>
      <c r="C44" s="182"/>
      <c r="D44" s="182"/>
      <c r="E44" s="182"/>
      <c r="F44" s="183"/>
      <c r="G44" s="184"/>
      <c r="H44" s="184"/>
      <c r="I44" s="42"/>
      <c r="J44" s="6"/>
    </row>
    <row r="45" spans="1:10" x14ac:dyDescent="0.2">
      <c r="A45" s="6"/>
      <c r="B45" s="181" t="s">
        <v>104</v>
      </c>
      <c r="C45" s="182"/>
      <c r="D45" s="182"/>
      <c r="E45" s="182"/>
      <c r="F45" s="183"/>
      <c r="G45" s="184"/>
      <c r="H45" s="184"/>
      <c r="I45" s="42"/>
      <c r="J45" s="6"/>
    </row>
    <row r="46" spans="1:10" x14ac:dyDescent="0.2">
      <c r="A46" s="6"/>
      <c r="B46" s="181" t="s">
        <v>105</v>
      </c>
      <c r="C46" s="182"/>
      <c r="D46" s="182"/>
      <c r="E46" s="182"/>
      <c r="F46" s="183"/>
      <c r="G46" s="184"/>
      <c r="H46" s="184"/>
      <c r="I46" s="42"/>
      <c r="J46" s="6"/>
    </row>
    <row r="47" spans="1:10" x14ac:dyDescent="0.2">
      <c r="A47" s="6"/>
      <c r="B47" s="181" t="s">
        <v>106</v>
      </c>
      <c r="C47" s="182"/>
      <c r="D47" s="182"/>
      <c r="E47" s="182"/>
      <c r="F47" s="183"/>
      <c r="G47" s="184"/>
      <c r="H47" s="184"/>
      <c r="I47" s="42"/>
      <c r="J47" s="6"/>
    </row>
    <row r="48" spans="1:10" x14ac:dyDescent="0.2">
      <c r="A48" s="6"/>
      <c r="B48" s="181" t="s">
        <v>107</v>
      </c>
      <c r="C48" s="182"/>
      <c r="D48" s="182"/>
      <c r="E48" s="182"/>
      <c r="F48" s="183"/>
      <c r="G48" s="184"/>
      <c r="H48" s="184"/>
      <c r="I48" s="42"/>
      <c r="J48" s="6"/>
    </row>
    <row r="49" spans="1:10" x14ac:dyDescent="0.2">
      <c r="A49" s="6"/>
      <c r="B49" s="181" t="s">
        <v>108</v>
      </c>
      <c r="C49" s="182"/>
      <c r="D49" s="182"/>
      <c r="E49" s="182"/>
      <c r="F49" s="183"/>
      <c r="G49" s="184"/>
      <c r="H49" s="184"/>
      <c r="I49" s="42"/>
      <c r="J49" s="6"/>
    </row>
    <row r="50" spans="1:10" x14ac:dyDescent="0.2">
      <c r="A50" s="6"/>
      <c r="B50" s="181" t="s">
        <v>109</v>
      </c>
      <c r="C50" s="182"/>
      <c r="D50" s="182"/>
      <c r="E50" s="182"/>
      <c r="F50" s="183"/>
      <c r="G50" s="184"/>
      <c r="H50" s="184"/>
      <c r="I50" s="42"/>
      <c r="J50" s="6"/>
    </row>
    <row r="51" spans="1:10" ht="17" thickBot="1" x14ac:dyDescent="0.25">
      <c r="A51" s="6"/>
      <c r="B51" s="50"/>
      <c r="C51" s="29"/>
      <c r="D51" s="51"/>
      <c r="E51" s="51"/>
      <c r="F51" s="51"/>
      <c r="G51" s="51"/>
      <c r="H51" s="51"/>
      <c r="I51" s="52"/>
      <c r="J51" s="6"/>
    </row>
    <row r="52" spans="1:10" ht="17" thickBot="1" x14ac:dyDescent="0.25">
      <c r="A52" s="6"/>
      <c r="B52" s="6"/>
      <c r="C52" s="26"/>
      <c r="D52" s="6"/>
      <c r="E52" s="6"/>
      <c r="F52" s="6"/>
      <c r="G52" s="6"/>
      <c r="H52" s="6"/>
      <c r="I52" s="6"/>
      <c r="J52" s="6"/>
    </row>
    <row r="53" spans="1:10" x14ac:dyDescent="0.2">
      <c r="A53" s="6"/>
      <c r="B53" s="37"/>
      <c r="C53" s="23"/>
      <c r="D53" s="38"/>
      <c r="E53" s="38"/>
      <c r="F53" s="38"/>
      <c r="G53" s="38"/>
      <c r="H53" s="38"/>
      <c r="I53" s="39"/>
      <c r="J53" s="6"/>
    </row>
    <row r="54" spans="1:10" x14ac:dyDescent="0.2">
      <c r="A54" s="6"/>
      <c r="B54" s="40" t="s">
        <v>85</v>
      </c>
      <c r="C54" s="60">
        <v>3</v>
      </c>
      <c r="D54" s="6"/>
      <c r="E54" s="41" t="s">
        <v>86</v>
      </c>
      <c r="F54" s="193" t="str">
        <f>IF(Itsearviointi!E$3&lt;&gt;"",Itsearviointi!E$3,"")</f>
        <v>Projekti</v>
      </c>
      <c r="G54" s="194"/>
      <c r="H54" s="6"/>
      <c r="I54" s="42"/>
      <c r="J54" s="6"/>
    </row>
    <row r="55" spans="1:10" x14ac:dyDescent="0.2">
      <c r="A55" s="6"/>
      <c r="B55" s="40"/>
      <c r="C55" s="26"/>
      <c r="D55" s="6"/>
      <c r="E55" s="6"/>
      <c r="F55" s="6"/>
      <c r="G55" s="6"/>
      <c r="H55" s="6"/>
      <c r="I55" s="42"/>
      <c r="J55" s="6"/>
    </row>
    <row r="56" spans="1:10" x14ac:dyDescent="0.2">
      <c r="A56" s="6"/>
      <c r="B56" s="40" t="s">
        <v>110</v>
      </c>
      <c r="C56" s="192"/>
      <c r="D56" s="192"/>
      <c r="E56" s="192"/>
      <c r="F56" s="192"/>
      <c r="G56" s="192"/>
      <c r="H56" s="192"/>
      <c r="I56" s="42"/>
      <c r="J56" s="6"/>
    </row>
    <row r="57" spans="1:10" x14ac:dyDescent="0.2">
      <c r="A57" s="6"/>
      <c r="B57" s="40" t="s">
        <v>88</v>
      </c>
      <c r="C57" s="192"/>
      <c r="D57" s="192"/>
      <c r="E57" s="192"/>
      <c r="F57" s="192"/>
      <c r="G57" s="192"/>
      <c r="H57" s="192"/>
      <c r="I57" s="42"/>
      <c r="J57" s="6"/>
    </row>
    <row r="58" spans="1:10" ht="30" customHeight="1" x14ac:dyDescent="0.2">
      <c r="A58" s="6"/>
      <c r="B58" s="43" t="s">
        <v>89</v>
      </c>
      <c r="C58" s="185"/>
      <c r="D58" s="185"/>
      <c r="E58" s="185"/>
      <c r="F58" s="185"/>
      <c r="G58" s="185"/>
      <c r="H58" s="185"/>
      <c r="I58" s="42"/>
      <c r="J58" s="6"/>
    </row>
    <row r="59" spans="1:10" ht="45" x14ac:dyDescent="0.2">
      <c r="A59" s="6"/>
      <c r="B59" s="40"/>
      <c r="C59" s="186" t="s">
        <v>90</v>
      </c>
      <c r="D59" s="187"/>
      <c r="E59" s="44" t="s">
        <v>91</v>
      </c>
      <c r="F59" s="44" t="s">
        <v>92</v>
      </c>
      <c r="G59" s="44" t="s">
        <v>93</v>
      </c>
      <c r="H59" s="44" t="s">
        <v>94</v>
      </c>
      <c r="I59" s="42"/>
      <c r="J59" s="6"/>
    </row>
    <row r="60" spans="1:10" x14ac:dyDescent="0.2">
      <c r="A60" s="6"/>
      <c r="B60" s="40" t="s">
        <v>95</v>
      </c>
      <c r="C60" s="188"/>
      <c r="D60" s="188"/>
      <c r="E60" s="45"/>
      <c r="F60" s="45"/>
      <c r="G60" s="45"/>
      <c r="H60" s="46"/>
      <c r="I60" s="42"/>
      <c r="J60" s="6"/>
    </row>
    <row r="61" spans="1:10" x14ac:dyDescent="0.2">
      <c r="A61" s="6"/>
      <c r="B61" s="189" t="s">
        <v>96</v>
      </c>
      <c r="C61" s="190" t="s">
        <v>97</v>
      </c>
      <c r="D61" s="190"/>
      <c r="E61" s="191"/>
      <c r="F61" s="6"/>
      <c r="G61" s="6"/>
      <c r="H61" s="6"/>
      <c r="I61" s="42"/>
      <c r="J61" s="6"/>
    </row>
    <row r="62" spans="1:10" x14ac:dyDescent="0.2">
      <c r="A62" s="6"/>
      <c r="B62" s="189"/>
      <c r="C62" s="192"/>
      <c r="D62" s="192"/>
      <c r="E62" s="53"/>
      <c r="F62" s="6"/>
      <c r="G62" s="6"/>
      <c r="H62" s="6"/>
      <c r="I62" s="42"/>
      <c r="J62" s="6"/>
    </row>
    <row r="63" spans="1:10" ht="30" customHeight="1" x14ac:dyDescent="0.2">
      <c r="A63" s="6"/>
      <c r="B63" s="43" t="s">
        <v>98</v>
      </c>
      <c r="C63" s="185"/>
      <c r="D63" s="185"/>
      <c r="E63" s="185"/>
      <c r="F63" s="185"/>
      <c r="G63" s="185"/>
      <c r="H63" s="185"/>
      <c r="I63" s="42"/>
      <c r="J63" s="6"/>
    </row>
    <row r="64" spans="1:10" ht="70" customHeight="1" x14ac:dyDescent="0.2">
      <c r="A64" s="6"/>
      <c r="B64" s="48" t="s">
        <v>99</v>
      </c>
      <c r="C64" s="185"/>
      <c r="D64" s="185"/>
      <c r="E64" s="185"/>
      <c r="F64" s="185"/>
      <c r="G64" s="185"/>
      <c r="H64" s="185"/>
      <c r="I64" s="42"/>
      <c r="J64" s="6"/>
    </row>
    <row r="65" spans="1:10" x14ac:dyDescent="0.2">
      <c r="A65" s="6"/>
      <c r="B65" s="49"/>
      <c r="C65" s="26"/>
      <c r="D65" s="6"/>
      <c r="E65" s="6"/>
      <c r="F65" s="6"/>
      <c r="G65" s="6"/>
      <c r="H65" s="6"/>
      <c r="I65" s="42"/>
      <c r="J65" s="6"/>
    </row>
    <row r="66" spans="1:10" x14ac:dyDescent="0.2">
      <c r="A66" s="6"/>
      <c r="B66" s="181" t="s">
        <v>100</v>
      </c>
      <c r="C66" s="182"/>
      <c r="D66" s="182"/>
      <c r="E66" s="182"/>
      <c r="F66" s="183"/>
      <c r="G66" s="184"/>
      <c r="H66" s="184"/>
      <c r="I66" s="42"/>
      <c r="J66" s="6"/>
    </row>
    <row r="67" spans="1:10" x14ac:dyDescent="0.2">
      <c r="A67" s="6"/>
      <c r="B67" s="181" t="s">
        <v>101</v>
      </c>
      <c r="C67" s="182"/>
      <c r="D67" s="182"/>
      <c r="E67" s="182"/>
      <c r="F67" s="183"/>
      <c r="G67" s="184"/>
      <c r="H67" s="184"/>
      <c r="I67" s="42"/>
      <c r="J67" s="6"/>
    </row>
    <row r="68" spans="1:10" x14ac:dyDescent="0.2">
      <c r="A68" s="6"/>
      <c r="B68" s="181" t="s">
        <v>102</v>
      </c>
      <c r="C68" s="182"/>
      <c r="D68" s="182"/>
      <c r="E68" s="182"/>
      <c r="F68" s="183"/>
      <c r="G68" s="184"/>
      <c r="H68" s="184"/>
      <c r="I68" s="42"/>
      <c r="J68" s="6"/>
    </row>
    <row r="69" spans="1:10" x14ac:dyDescent="0.2">
      <c r="A69" s="6"/>
      <c r="B69" s="181" t="s">
        <v>103</v>
      </c>
      <c r="C69" s="182"/>
      <c r="D69" s="182"/>
      <c r="E69" s="182"/>
      <c r="F69" s="183"/>
      <c r="G69" s="184"/>
      <c r="H69" s="184"/>
      <c r="I69" s="42"/>
      <c r="J69" s="6"/>
    </row>
    <row r="70" spans="1:10" x14ac:dyDescent="0.2">
      <c r="A70" s="6"/>
      <c r="B70" s="181" t="s">
        <v>104</v>
      </c>
      <c r="C70" s="182"/>
      <c r="D70" s="182"/>
      <c r="E70" s="182"/>
      <c r="F70" s="183"/>
      <c r="G70" s="184"/>
      <c r="H70" s="184"/>
      <c r="I70" s="42"/>
      <c r="J70" s="6"/>
    </row>
    <row r="71" spans="1:10" x14ac:dyDescent="0.2">
      <c r="A71" s="6"/>
      <c r="B71" s="181" t="s">
        <v>105</v>
      </c>
      <c r="C71" s="182"/>
      <c r="D71" s="182"/>
      <c r="E71" s="182"/>
      <c r="F71" s="183"/>
      <c r="G71" s="184"/>
      <c r="H71" s="184"/>
      <c r="I71" s="42"/>
      <c r="J71" s="6"/>
    </row>
    <row r="72" spans="1:10" x14ac:dyDescent="0.2">
      <c r="A72" s="6"/>
      <c r="B72" s="181" t="s">
        <v>106</v>
      </c>
      <c r="C72" s="182"/>
      <c r="D72" s="182"/>
      <c r="E72" s="182"/>
      <c r="F72" s="183"/>
      <c r="G72" s="184"/>
      <c r="H72" s="184"/>
      <c r="I72" s="42"/>
      <c r="J72" s="6"/>
    </row>
    <row r="73" spans="1:10" x14ac:dyDescent="0.2">
      <c r="A73" s="6"/>
      <c r="B73" s="181" t="s">
        <v>107</v>
      </c>
      <c r="C73" s="182"/>
      <c r="D73" s="182"/>
      <c r="E73" s="182"/>
      <c r="F73" s="183"/>
      <c r="G73" s="184"/>
      <c r="H73" s="184"/>
      <c r="I73" s="42"/>
      <c r="J73" s="6"/>
    </row>
    <row r="74" spans="1:10" x14ac:dyDescent="0.2">
      <c r="A74" s="6"/>
      <c r="B74" s="181" t="s">
        <v>108</v>
      </c>
      <c r="C74" s="182"/>
      <c r="D74" s="182"/>
      <c r="E74" s="182"/>
      <c r="F74" s="183"/>
      <c r="G74" s="184"/>
      <c r="H74" s="184"/>
      <c r="I74" s="42"/>
      <c r="J74" s="6"/>
    </row>
    <row r="75" spans="1:10" x14ac:dyDescent="0.2">
      <c r="A75" s="6"/>
      <c r="B75" s="181" t="s">
        <v>109</v>
      </c>
      <c r="C75" s="182"/>
      <c r="D75" s="182"/>
      <c r="E75" s="182"/>
      <c r="F75" s="183"/>
      <c r="G75" s="184"/>
      <c r="H75" s="184"/>
      <c r="I75" s="42"/>
      <c r="J75" s="6"/>
    </row>
    <row r="76" spans="1:10" ht="17" thickBot="1" x14ac:dyDescent="0.25">
      <c r="A76" s="6"/>
      <c r="B76" s="50"/>
      <c r="C76" s="29"/>
      <c r="D76" s="51"/>
      <c r="E76" s="51"/>
      <c r="F76" s="51"/>
      <c r="G76" s="51"/>
      <c r="H76" s="51"/>
      <c r="I76" s="52"/>
      <c r="J76" s="6"/>
    </row>
    <row r="77" spans="1:10" ht="17" thickBot="1" x14ac:dyDescent="0.25">
      <c r="A77" s="6"/>
      <c r="B77" s="6"/>
      <c r="C77" s="26"/>
      <c r="D77" s="6"/>
      <c r="E77" s="6"/>
      <c r="F77" s="6"/>
      <c r="G77" s="6"/>
      <c r="H77" s="6"/>
      <c r="I77" s="6"/>
      <c r="J77" s="6"/>
    </row>
    <row r="78" spans="1:10" x14ac:dyDescent="0.2">
      <c r="A78" s="6"/>
      <c r="B78" s="37"/>
      <c r="C78" s="23"/>
      <c r="D78" s="38"/>
      <c r="E78" s="38"/>
      <c r="F78" s="38"/>
      <c r="G78" s="38"/>
      <c r="H78" s="38"/>
      <c r="I78" s="39"/>
      <c r="J78" s="6"/>
    </row>
    <row r="79" spans="1:10" x14ac:dyDescent="0.2">
      <c r="A79" s="6"/>
      <c r="B79" s="40" t="s">
        <v>85</v>
      </c>
      <c r="C79" s="60">
        <v>4</v>
      </c>
      <c r="D79" s="6"/>
      <c r="E79" s="41" t="s">
        <v>86</v>
      </c>
      <c r="F79" s="193" t="str">
        <f>IF(Itsearviointi!E$3&lt;&gt;"",Itsearviointi!E$3,"")</f>
        <v>Projekti</v>
      </c>
      <c r="G79" s="194"/>
      <c r="H79" s="6"/>
      <c r="I79" s="42"/>
      <c r="J79" s="6"/>
    </row>
    <row r="80" spans="1:10" x14ac:dyDescent="0.2">
      <c r="A80" s="6"/>
      <c r="B80" s="40"/>
      <c r="C80" s="26"/>
      <c r="D80" s="6"/>
      <c r="E80" s="6"/>
      <c r="F80" s="6"/>
      <c r="G80" s="6"/>
      <c r="H80" s="6"/>
      <c r="I80" s="42"/>
      <c r="J80" s="6"/>
    </row>
    <row r="81" spans="1:10" x14ac:dyDescent="0.2">
      <c r="A81" s="6"/>
      <c r="B81" s="40" t="s">
        <v>110</v>
      </c>
      <c r="C81" s="192"/>
      <c r="D81" s="192"/>
      <c r="E81" s="192"/>
      <c r="F81" s="192"/>
      <c r="G81" s="192"/>
      <c r="H81" s="192"/>
      <c r="I81" s="42"/>
      <c r="J81" s="6"/>
    </row>
    <row r="82" spans="1:10" x14ac:dyDescent="0.2">
      <c r="A82" s="6"/>
      <c r="B82" s="40" t="s">
        <v>88</v>
      </c>
      <c r="C82" s="192"/>
      <c r="D82" s="192"/>
      <c r="E82" s="192"/>
      <c r="F82" s="192"/>
      <c r="G82" s="192"/>
      <c r="H82" s="192"/>
      <c r="I82" s="42"/>
      <c r="J82" s="6"/>
    </row>
    <row r="83" spans="1:10" ht="30" customHeight="1" x14ac:dyDescent="0.2">
      <c r="A83" s="6"/>
      <c r="B83" s="43" t="s">
        <v>89</v>
      </c>
      <c r="C83" s="185"/>
      <c r="D83" s="185"/>
      <c r="E83" s="185"/>
      <c r="F83" s="185"/>
      <c r="G83" s="185"/>
      <c r="H83" s="185"/>
      <c r="I83" s="42"/>
      <c r="J83" s="6"/>
    </row>
    <row r="84" spans="1:10" ht="45" x14ac:dyDescent="0.2">
      <c r="A84" s="6"/>
      <c r="B84" s="40"/>
      <c r="C84" s="186" t="s">
        <v>90</v>
      </c>
      <c r="D84" s="187"/>
      <c r="E84" s="44" t="s">
        <v>91</v>
      </c>
      <c r="F84" s="44" t="s">
        <v>92</v>
      </c>
      <c r="G84" s="44" t="s">
        <v>93</v>
      </c>
      <c r="H84" s="44" t="s">
        <v>94</v>
      </c>
      <c r="I84" s="42"/>
      <c r="J84" s="6"/>
    </row>
    <row r="85" spans="1:10" x14ac:dyDescent="0.2">
      <c r="A85" s="6"/>
      <c r="B85" s="40" t="s">
        <v>95</v>
      </c>
      <c r="C85" s="188"/>
      <c r="D85" s="188"/>
      <c r="E85" s="45"/>
      <c r="F85" s="45"/>
      <c r="G85" s="45"/>
      <c r="H85" s="46"/>
      <c r="I85" s="42"/>
      <c r="J85" s="6"/>
    </row>
    <row r="86" spans="1:10" x14ac:dyDescent="0.2">
      <c r="A86" s="6"/>
      <c r="B86" s="189" t="s">
        <v>96</v>
      </c>
      <c r="C86" s="190" t="s">
        <v>97</v>
      </c>
      <c r="D86" s="190"/>
      <c r="E86" s="191"/>
      <c r="F86" s="6"/>
      <c r="G86" s="6"/>
      <c r="H86" s="6"/>
      <c r="I86" s="42"/>
      <c r="J86" s="6"/>
    </row>
    <row r="87" spans="1:10" x14ac:dyDescent="0.2">
      <c r="A87" s="6"/>
      <c r="B87" s="189"/>
      <c r="C87" s="192"/>
      <c r="D87" s="192"/>
      <c r="E87" s="53"/>
      <c r="F87" s="6"/>
      <c r="G87" s="6"/>
      <c r="H87" s="6"/>
      <c r="I87" s="42"/>
      <c r="J87" s="6"/>
    </row>
    <row r="88" spans="1:10" ht="30" customHeight="1" x14ac:dyDescent="0.2">
      <c r="A88" s="6"/>
      <c r="B88" s="43" t="s">
        <v>98</v>
      </c>
      <c r="C88" s="185"/>
      <c r="D88" s="185"/>
      <c r="E88" s="185"/>
      <c r="F88" s="185"/>
      <c r="G88" s="185"/>
      <c r="H88" s="185"/>
      <c r="I88" s="42"/>
      <c r="J88" s="6"/>
    </row>
    <row r="89" spans="1:10" ht="70" customHeight="1" x14ac:dyDescent="0.2">
      <c r="A89" s="6"/>
      <c r="B89" s="48" t="s">
        <v>99</v>
      </c>
      <c r="C89" s="185"/>
      <c r="D89" s="185"/>
      <c r="E89" s="185"/>
      <c r="F89" s="185"/>
      <c r="G89" s="185"/>
      <c r="H89" s="185"/>
      <c r="I89" s="42"/>
      <c r="J89" s="6"/>
    </row>
    <row r="90" spans="1:10" x14ac:dyDescent="0.2">
      <c r="A90" s="6"/>
      <c r="B90" s="49"/>
      <c r="C90" s="26"/>
      <c r="D90" s="6"/>
      <c r="E90" s="6"/>
      <c r="F90" s="6"/>
      <c r="G90" s="6"/>
      <c r="H90" s="6"/>
      <c r="I90" s="42"/>
      <c r="J90" s="6"/>
    </row>
    <row r="91" spans="1:10" x14ac:dyDescent="0.2">
      <c r="A91" s="6"/>
      <c r="B91" s="181" t="s">
        <v>100</v>
      </c>
      <c r="C91" s="182"/>
      <c r="D91" s="182"/>
      <c r="E91" s="182"/>
      <c r="F91" s="183"/>
      <c r="G91" s="184"/>
      <c r="H91" s="184"/>
      <c r="I91" s="42"/>
      <c r="J91" s="6"/>
    </row>
    <row r="92" spans="1:10" x14ac:dyDescent="0.2">
      <c r="A92" s="6"/>
      <c r="B92" s="181" t="s">
        <v>101</v>
      </c>
      <c r="C92" s="182"/>
      <c r="D92" s="182"/>
      <c r="E92" s="182"/>
      <c r="F92" s="183"/>
      <c r="G92" s="184"/>
      <c r="H92" s="184"/>
      <c r="I92" s="42"/>
      <c r="J92" s="6"/>
    </row>
    <row r="93" spans="1:10" x14ac:dyDescent="0.2">
      <c r="A93" s="6"/>
      <c r="B93" s="181" t="s">
        <v>102</v>
      </c>
      <c r="C93" s="182"/>
      <c r="D93" s="182"/>
      <c r="E93" s="182"/>
      <c r="F93" s="183"/>
      <c r="G93" s="184"/>
      <c r="H93" s="184"/>
      <c r="I93" s="42"/>
      <c r="J93" s="6"/>
    </row>
    <row r="94" spans="1:10" x14ac:dyDescent="0.2">
      <c r="A94" s="6"/>
      <c r="B94" s="181" t="s">
        <v>103</v>
      </c>
      <c r="C94" s="182"/>
      <c r="D94" s="182"/>
      <c r="E94" s="182"/>
      <c r="F94" s="183"/>
      <c r="G94" s="184"/>
      <c r="H94" s="184"/>
      <c r="I94" s="42"/>
      <c r="J94" s="6"/>
    </row>
    <row r="95" spans="1:10" x14ac:dyDescent="0.2">
      <c r="A95" s="6"/>
      <c r="B95" s="181" t="s">
        <v>104</v>
      </c>
      <c r="C95" s="182"/>
      <c r="D95" s="182"/>
      <c r="E95" s="182"/>
      <c r="F95" s="183"/>
      <c r="G95" s="184"/>
      <c r="H95" s="184"/>
      <c r="I95" s="42"/>
      <c r="J95" s="6"/>
    </row>
    <row r="96" spans="1:10" x14ac:dyDescent="0.2">
      <c r="A96" s="6"/>
      <c r="B96" s="181" t="s">
        <v>105</v>
      </c>
      <c r="C96" s="182"/>
      <c r="D96" s="182"/>
      <c r="E96" s="182"/>
      <c r="F96" s="183"/>
      <c r="G96" s="184"/>
      <c r="H96" s="184"/>
      <c r="I96" s="42"/>
      <c r="J96" s="6"/>
    </row>
    <row r="97" spans="1:10" x14ac:dyDescent="0.2">
      <c r="A97" s="6"/>
      <c r="B97" s="181" t="s">
        <v>106</v>
      </c>
      <c r="C97" s="182"/>
      <c r="D97" s="182"/>
      <c r="E97" s="182"/>
      <c r="F97" s="183"/>
      <c r="G97" s="184"/>
      <c r="H97" s="184"/>
      <c r="I97" s="42"/>
      <c r="J97" s="6"/>
    </row>
    <row r="98" spans="1:10" x14ac:dyDescent="0.2">
      <c r="A98" s="6"/>
      <c r="B98" s="181" t="s">
        <v>107</v>
      </c>
      <c r="C98" s="182"/>
      <c r="D98" s="182"/>
      <c r="E98" s="182"/>
      <c r="F98" s="183"/>
      <c r="G98" s="184"/>
      <c r="H98" s="184"/>
      <c r="I98" s="42"/>
      <c r="J98" s="6"/>
    </row>
    <row r="99" spans="1:10" x14ac:dyDescent="0.2">
      <c r="A99" s="6"/>
      <c r="B99" s="181" t="s">
        <v>108</v>
      </c>
      <c r="C99" s="182"/>
      <c r="D99" s="182"/>
      <c r="E99" s="182"/>
      <c r="F99" s="183"/>
      <c r="G99" s="184"/>
      <c r="H99" s="184"/>
      <c r="I99" s="42"/>
      <c r="J99" s="6"/>
    </row>
    <row r="100" spans="1:10" x14ac:dyDescent="0.2">
      <c r="A100" s="6"/>
      <c r="B100" s="181" t="s">
        <v>109</v>
      </c>
      <c r="C100" s="182"/>
      <c r="D100" s="182"/>
      <c r="E100" s="182"/>
      <c r="F100" s="183"/>
      <c r="G100" s="184"/>
      <c r="H100" s="184"/>
      <c r="I100" s="42"/>
      <c r="J100" s="6"/>
    </row>
    <row r="101" spans="1:10" ht="17" thickBot="1" x14ac:dyDescent="0.25">
      <c r="A101" s="6"/>
      <c r="B101" s="50"/>
      <c r="C101" s="29"/>
      <c r="D101" s="51"/>
      <c r="E101" s="51"/>
      <c r="F101" s="51"/>
      <c r="G101" s="51"/>
      <c r="H101" s="51"/>
      <c r="I101" s="52"/>
      <c r="J101" s="6"/>
    </row>
    <row r="102" spans="1:10" ht="17" thickBot="1" x14ac:dyDescent="0.25">
      <c r="A102" s="6"/>
      <c r="B102" s="6"/>
      <c r="C102" s="26"/>
      <c r="D102" s="6"/>
      <c r="E102" s="6"/>
      <c r="F102" s="6"/>
      <c r="G102" s="6"/>
      <c r="H102" s="6"/>
      <c r="I102" s="6"/>
      <c r="J102" s="6"/>
    </row>
    <row r="103" spans="1:10" x14ac:dyDescent="0.2">
      <c r="A103" s="6"/>
      <c r="B103" s="37"/>
      <c r="C103" s="23"/>
      <c r="D103" s="38"/>
      <c r="E103" s="38"/>
      <c r="F103" s="38"/>
      <c r="G103" s="38"/>
      <c r="H103" s="38"/>
      <c r="I103" s="39"/>
      <c r="J103" s="6"/>
    </row>
    <row r="104" spans="1:10" x14ac:dyDescent="0.2">
      <c r="A104" s="6"/>
      <c r="B104" s="40" t="s">
        <v>85</v>
      </c>
      <c r="C104" s="60">
        <v>5</v>
      </c>
      <c r="D104" s="6"/>
      <c r="E104" s="41" t="s">
        <v>86</v>
      </c>
      <c r="F104" s="193" t="str">
        <f>IF(Itsearviointi!E$3&lt;&gt;"",Itsearviointi!E$3,"")</f>
        <v>Projekti</v>
      </c>
      <c r="G104" s="194"/>
      <c r="H104" s="6"/>
      <c r="I104" s="42"/>
      <c r="J104" s="6"/>
    </row>
    <row r="105" spans="1:10" x14ac:dyDescent="0.2">
      <c r="A105" s="6"/>
      <c r="B105" s="40"/>
      <c r="C105" s="26"/>
      <c r="D105" s="6"/>
      <c r="E105" s="6"/>
      <c r="F105" s="6"/>
      <c r="G105" s="6"/>
      <c r="H105" s="6"/>
      <c r="I105" s="42"/>
      <c r="J105" s="6"/>
    </row>
    <row r="106" spans="1:10" x14ac:dyDescent="0.2">
      <c r="A106" s="6"/>
      <c r="B106" s="40" t="s">
        <v>110</v>
      </c>
      <c r="C106" s="196"/>
      <c r="D106" s="197"/>
      <c r="E106" s="197"/>
      <c r="F106" s="197"/>
      <c r="G106" s="197"/>
      <c r="H106" s="198"/>
      <c r="I106" s="42"/>
      <c r="J106" s="6"/>
    </row>
    <row r="107" spans="1:10" x14ac:dyDescent="0.2">
      <c r="A107" s="6"/>
      <c r="B107" s="40" t="s">
        <v>88</v>
      </c>
      <c r="C107" s="196"/>
      <c r="D107" s="197"/>
      <c r="E107" s="197"/>
      <c r="F107" s="197"/>
      <c r="G107" s="197"/>
      <c r="H107" s="198"/>
      <c r="I107" s="42"/>
      <c r="J107" s="6"/>
    </row>
    <row r="108" spans="1:10" ht="30" customHeight="1" x14ac:dyDescent="0.2">
      <c r="A108" s="6"/>
      <c r="B108" s="43" t="s">
        <v>89</v>
      </c>
      <c r="C108" s="199"/>
      <c r="D108" s="200"/>
      <c r="E108" s="200"/>
      <c r="F108" s="200"/>
      <c r="G108" s="200"/>
      <c r="H108" s="201"/>
      <c r="I108" s="42"/>
      <c r="J108" s="6"/>
    </row>
    <row r="109" spans="1:10" ht="45" x14ac:dyDescent="0.2">
      <c r="A109" s="6"/>
      <c r="B109" s="40"/>
      <c r="C109" s="195" t="s">
        <v>90</v>
      </c>
      <c r="D109" s="195"/>
      <c r="E109" s="44" t="s">
        <v>91</v>
      </c>
      <c r="F109" s="44" t="s">
        <v>92</v>
      </c>
      <c r="G109" s="44" t="s">
        <v>93</v>
      </c>
      <c r="H109" s="44" t="s">
        <v>94</v>
      </c>
      <c r="I109" s="42"/>
      <c r="J109" s="6"/>
    </row>
    <row r="110" spans="1:10" x14ac:dyDescent="0.2">
      <c r="A110" s="6"/>
      <c r="B110" s="40" t="s">
        <v>95</v>
      </c>
      <c r="C110" s="188"/>
      <c r="D110" s="188"/>
      <c r="E110" s="45"/>
      <c r="F110" s="45"/>
      <c r="G110" s="45"/>
      <c r="H110" s="46"/>
      <c r="I110" s="42"/>
      <c r="J110" s="6"/>
    </row>
    <row r="111" spans="1:10" x14ac:dyDescent="0.2">
      <c r="A111" s="6"/>
      <c r="B111" s="189" t="s">
        <v>96</v>
      </c>
      <c r="C111" s="190" t="s">
        <v>97</v>
      </c>
      <c r="D111" s="190"/>
      <c r="E111" s="191"/>
      <c r="F111" s="6"/>
      <c r="G111" s="6"/>
      <c r="H111" s="6"/>
      <c r="I111" s="42"/>
      <c r="J111" s="6"/>
    </row>
    <row r="112" spans="1:10" x14ac:dyDescent="0.2">
      <c r="A112" s="6"/>
      <c r="B112" s="189"/>
      <c r="C112" s="192"/>
      <c r="D112" s="192"/>
      <c r="E112" s="53"/>
      <c r="F112" s="6"/>
      <c r="G112" s="6"/>
      <c r="H112" s="6"/>
      <c r="I112" s="42"/>
      <c r="J112" s="6"/>
    </row>
    <row r="113" spans="1:10" ht="30" customHeight="1" x14ac:dyDescent="0.2">
      <c r="A113" s="6"/>
      <c r="B113" s="43" t="s">
        <v>98</v>
      </c>
      <c r="C113" s="185"/>
      <c r="D113" s="185"/>
      <c r="E113" s="185"/>
      <c r="F113" s="185"/>
      <c r="G113" s="185"/>
      <c r="H113" s="185"/>
      <c r="I113" s="42"/>
      <c r="J113" s="6"/>
    </row>
    <row r="114" spans="1:10" ht="70" customHeight="1" x14ac:dyDescent="0.2">
      <c r="A114" s="6"/>
      <c r="B114" s="48" t="s">
        <v>99</v>
      </c>
      <c r="C114" s="185"/>
      <c r="D114" s="185"/>
      <c r="E114" s="185"/>
      <c r="F114" s="185"/>
      <c r="G114" s="185"/>
      <c r="H114" s="185"/>
      <c r="I114" s="42"/>
      <c r="J114" s="6"/>
    </row>
    <row r="115" spans="1:10" x14ac:dyDescent="0.2">
      <c r="A115" s="6"/>
      <c r="B115" s="49"/>
      <c r="C115" s="26"/>
      <c r="D115" s="6"/>
      <c r="E115" s="6"/>
      <c r="F115" s="6"/>
      <c r="G115" s="6"/>
      <c r="H115" s="6"/>
      <c r="I115" s="42"/>
      <c r="J115" s="6"/>
    </row>
    <row r="116" spans="1:10" x14ac:dyDescent="0.2">
      <c r="A116" s="6"/>
      <c r="B116" s="181" t="s">
        <v>100</v>
      </c>
      <c r="C116" s="182"/>
      <c r="D116" s="182"/>
      <c r="E116" s="182"/>
      <c r="F116" s="183"/>
      <c r="G116" s="184"/>
      <c r="H116" s="184"/>
      <c r="I116" s="42"/>
      <c r="J116" s="6"/>
    </row>
    <row r="117" spans="1:10" x14ac:dyDescent="0.2">
      <c r="A117" s="6"/>
      <c r="B117" s="181" t="s">
        <v>101</v>
      </c>
      <c r="C117" s="182"/>
      <c r="D117" s="182"/>
      <c r="E117" s="182"/>
      <c r="F117" s="183"/>
      <c r="G117" s="184"/>
      <c r="H117" s="184"/>
      <c r="I117" s="42"/>
      <c r="J117" s="6"/>
    </row>
    <row r="118" spans="1:10" x14ac:dyDescent="0.2">
      <c r="A118" s="6"/>
      <c r="B118" s="181" t="s">
        <v>102</v>
      </c>
      <c r="C118" s="182"/>
      <c r="D118" s="182"/>
      <c r="E118" s="182"/>
      <c r="F118" s="183"/>
      <c r="G118" s="184"/>
      <c r="H118" s="184"/>
      <c r="I118" s="42"/>
      <c r="J118" s="6"/>
    </row>
    <row r="119" spans="1:10" x14ac:dyDescent="0.2">
      <c r="A119" s="6"/>
      <c r="B119" s="181" t="s">
        <v>103</v>
      </c>
      <c r="C119" s="182"/>
      <c r="D119" s="182"/>
      <c r="E119" s="182"/>
      <c r="F119" s="183"/>
      <c r="G119" s="184"/>
      <c r="H119" s="184"/>
      <c r="I119" s="42"/>
      <c r="J119" s="6"/>
    </row>
    <row r="120" spans="1:10" x14ac:dyDescent="0.2">
      <c r="A120" s="6"/>
      <c r="B120" s="181" t="s">
        <v>104</v>
      </c>
      <c r="C120" s="182"/>
      <c r="D120" s="182"/>
      <c r="E120" s="182"/>
      <c r="F120" s="183"/>
      <c r="G120" s="184"/>
      <c r="H120" s="184"/>
      <c r="I120" s="42"/>
      <c r="J120" s="6"/>
    </row>
    <row r="121" spans="1:10" x14ac:dyDescent="0.2">
      <c r="A121" s="6"/>
      <c r="B121" s="181" t="s">
        <v>105</v>
      </c>
      <c r="C121" s="182"/>
      <c r="D121" s="182"/>
      <c r="E121" s="182"/>
      <c r="F121" s="183"/>
      <c r="G121" s="184"/>
      <c r="H121" s="184"/>
      <c r="I121" s="42"/>
      <c r="J121" s="6"/>
    </row>
    <row r="122" spans="1:10" x14ac:dyDescent="0.2">
      <c r="A122" s="6"/>
      <c r="B122" s="181" t="s">
        <v>106</v>
      </c>
      <c r="C122" s="182"/>
      <c r="D122" s="182"/>
      <c r="E122" s="182"/>
      <c r="F122" s="183"/>
      <c r="G122" s="184"/>
      <c r="H122" s="184"/>
      <c r="I122" s="42"/>
      <c r="J122" s="6"/>
    </row>
    <row r="123" spans="1:10" x14ac:dyDescent="0.2">
      <c r="A123" s="6"/>
      <c r="B123" s="181" t="s">
        <v>107</v>
      </c>
      <c r="C123" s="182"/>
      <c r="D123" s="182"/>
      <c r="E123" s="182"/>
      <c r="F123" s="183"/>
      <c r="G123" s="184"/>
      <c r="H123" s="184"/>
      <c r="I123" s="42"/>
      <c r="J123" s="6"/>
    </row>
    <row r="124" spans="1:10" x14ac:dyDescent="0.2">
      <c r="A124" s="6"/>
      <c r="B124" s="181" t="s">
        <v>108</v>
      </c>
      <c r="C124" s="182"/>
      <c r="D124" s="182"/>
      <c r="E124" s="182"/>
      <c r="F124" s="183"/>
      <c r="G124" s="184"/>
      <c r="H124" s="184"/>
      <c r="I124" s="42"/>
      <c r="J124" s="6"/>
    </row>
    <row r="125" spans="1:10" x14ac:dyDescent="0.2">
      <c r="A125" s="6"/>
      <c r="B125" s="181" t="s">
        <v>109</v>
      </c>
      <c r="C125" s="182"/>
      <c r="D125" s="182"/>
      <c r="E125" s="182"/>
      <c r="F125" s="183"/>
      <c r="G125" s="184"/>
      <c r="H125" s="184"/>
      <c r="I125" s="42"/>
      <c r="J125" s="6"/>
    </row>
    <row r="126" spans="1:10" ht="17" thickBot="1" x14ac:dyDescent="0.25">
      <c r="A126" s="6"/>
      <c r="B126" s="50"/>
      <c r="C126" s="29"/>
      <c r="D126" s="51"/>
      <c r="E126" s="51"/>
      <c r="F126" s="51"/>
      <c r="G126" s="51"/>
      <c r="H126" s="51"/>
      <c r="I126" s="52"/>
      <c r="J126" s="6"/>
    </row>
    <row r="127" spans="1:10" ht="17" thickBot="1" x14ac:dyDescent="0.25">
      <c r="A127" s="6"/>
      <c r="B127" s="6"/>
      <c r="C127" s="26"/>
      <c r="D127" s="6"/>
      <c r="E127" s="6"/>
      <c r="F127" s="6"/>
      <c r="G127" s="6"/>
      <c r="H127" s="6"/>
      <c r="I127" s="6"/>
      <c r="J127" s="6"/>
    </row>
    <row r="128" spans="1:10" x14ac:dyDescent="0.2">
      <c r="A128" s="6"/>
      <c r="B128" s="37"/>
      <c r="C128" s="23"/>
      <c r="D128" s="38"/>
      <c r="E128" s="38"/>
      <c r="F128" s="38"/>
      <c r="G128" s="38"/>
      <c r="H128" s="38"/>
      <c r="I128" s="39"/>
      <c r="J128" s="6"/>
    </row>
    <row r="129" spans="1:10" x14ac:dyDescent="0.2">
      <c r="A129" s="6"/>
      <c r="B129" s="40" t="s">
        <v>85</v>
      </c>
      <c r="C129" s="60">
        <v>6</v>
      </c>
      <c r="D129" s="6"/>
      <c r="E129" s="41" t="s">
        <v>86</v>
      </c>
      <c r="F129" s="193" t="str">
        <f>IF(Itsearviointi!E$3&lt;&gt;"",Itsearviointi!E$3,"")</f>
        <v>Projekti</v>
      </c>
      <c r="G129" s="194"/>
      <c r="H129" s="6"/>
      <c r="I129" s="42"/>
      <c r="J129" s="6"/>
    </row>
    <row r="130" spans="1:10" x14ac:dyDescent="0.2">
      <c r="A130" s="6"/>
      <c r="B130" s="40"/>
      <c r="C130" s="26"/>
      <c r="D130" s="6"/>
      <c r="E130" s="6"/>
      <c r="F130" s="6"/>
      <c r="G130" s="6"/>
      <c r="H130" s="6"/>
      <c r="I130" s="42"/>
      <c r="J130" s="6"/>
    </row>
    <row r="131" spans="1:10" x14ac:dyDescent="0.2">
      <c r="A131" s="6"/>
      <c r="B131" s="40" t="s">
        <v>110</v>
      </c>
      <c r="C131" s="192"/>
      <c r="D131" s="192"/>
      <c r="E131" s="192"/>
      <c r="F131" s="192"/>
      <c r="G131" s="192"/>
      <c r="H131" s="192"/>
      <c r="I131" s="42"/>
      <c r="J131" s="6"/>
    </row>
    <row r="132" spans="1:10" x14ac:dyDescent="0.2">
      <c r="A132" s="6"/>
      <c r="B132" s="40" t="s">
        <v>88</v>
      </c>
      <c r="C132" s="192"/>
      <c r="D132" s="192"/>
      <c r="E132" s="192"/>
      <c r="F132" s="192"/>
      <c r="G132" s="192"/>
      <c r="H132" s="192"/>
      <c r="I132" s="42"/>
      <c r="J132" s="6"/>
    </row>
    <row r="133" spans="1:10" ht="30" customHeight="1" x14ac:dyDescent="0.2">
      <c r="A133" s="6"/>
      <c r="B133" s="43" t="s">
        <v>89</v>
      </c>
      <c r="C133" s="185"/>
      <c r="D133" s="185"/>
      <c r="E133" s="185"/>
      <c r="F133" s="185"/>
      <c r="G133" s="185"/>
      <c r="H133" s="185"/>
      <c r="I133" s="42"/>
      <c r="J133" s="6"/>
    </row>
    <row r="134" spans="1:10" ht="45" x14ac:dyDescent="0.2">
      <c r="A134" s="6"/>
      <c r="B134" s="40"/>
      <c r="C134" s="186" t="s">
        <v>90</v>
      </c>
      <c r="D134" s="187"/>
      <c r="E134" s="44" t="s">
        <v>91</v>
      </c>
      <c r="F134" s="44" t="s">
        <v>92</v>
      </c>
      <c r="G134" s="44" t="s">
        <v>93</v>
      </c>
      <c r="H134" s="44" t="s">
        <v>94</v>
      </c>
      <c r="I134" s="42"/>
      <c r="J134" s="6"/>
    </row>
    <row r="135" spans="1:10" x14ac:dyDescent="0.2">
      <c r="A135" s="6"/>
      <c r="B135" s="40" t="s">
        <v>95</v>
      </c>
      <c r="C135" s="188"/>
      <c r="D135" s="188"/>
      <c r="E135" s="45"/>
      <c r="F135" s="45"/>
      <c r="G135" s="45"/>
      <c r="H135" s="46"/>
      <c r="I135" s="42"/>
      <c r="J135" s="6"/>
    </row>
    <row r="136" spans="1:10" x14ac:dyDescent="0.2">
      <c r="A136" s="6"/>
      <c r="B136" s="189" t="s">
        <v>96</v>
      </c>
      <c r="C136" s="190" t="s">
        <v>97</v>
      </c>
      <c r="D136" s="190"/>
      <c r="E136" s="191"/>
      <c r="F136" s="6"/>
      <c r="G136" s="6"/>
      <c r="H136" s="6"/>
      <c r="I136" s="42"/>
      <c r="J136" s="6"/>
    </row>
    <row r="137" spans="1:10" x14ac:dyDescent="0.2">
      <c r="A137" s="6"/>
      <c r="B137" s="189"/>
      <c r="C137" s="192"/>
      <c r="D137" s="192"/>
      <c r="E137" s="53"/>
      <c r="F137" s="6"/>
      <c r="G137" s="6"/>
      <c r="H137" s="6"/>
      <c r="I137" s="42"/>
      <c r="J137" s="6"/>
    </row>
    <row r="138" spans="1:10" ht="30" customHeight="1" x14ac:dyDescent="0.2">
      <c r="A138" s="6"/>
      <c r="B138" s="43" t="s">
        <v>98</v>
      </c>
      <c r="C138" s="185"/>
      <c r="D138" s="185"/>
      <c r="E138" s="185"/>
      <c r="F138" s="185"/>
      <c r="G138" s="185"/>
      <c r="H138" s="185"/>
      <c r="I138" s="42"/>
      <c r="J138" s="6"/>
    </row>
    <row r="139" spans="1:10" ht="70" customHeight="1" x14ac:dyDescent="0.2">
      <c r="A139" s="6"/>
      <c r="B139" s="48" t="s">
        <v>99</v>
      </c>
      <c r="C139" s="185"/>
      <c r="D139" s="185"/>
      <c r="E139" s="185"/>
      <c r="F139" s="185"/>
      <c r="G139" s="185"/>
      <c r="H139" s="185"/>
      <c r="I139" s="42"/>
      <c r="J139" s="6"/>
    </row>
    <row r="140" spans="1:10" x14ac:dyDescent="0.2">
      <c r="A140" s="6"/>
      <c r="B140" s="49"/>
      <c r="C140" s="26"/>
      <c r="D140" s="6"/>
      <c r="E140" s="6"/>
      <c r="F140" s="6"/>
      <c r="G140" s="6"/>
      <c r="H140" s="6"/>
      <c r="I140" s="42"/>
      <c r="J140" s="6"/>
    </row>
    <row r="141" spans="1:10" x14ac:dyDescent="0.2">
      <c r="A141" s="6"/>
      <c r="B141" s="181" t="s">
        <v>100</v>
      </c>
      <c r="C141" s="182"/>
      <c r="D141" s="182"/>
      <c r="E141" s="182"/>
      <c r="F141" s="183"/>
      <c r="G141" s="184"/>
      <c r="H141" s="184"/>
      <c r="I141" s="42"/>
      <c r="J141" s="6"/>
    </row>
    <row r="142" spans="1:10" x14ac:dyDescent="0.2">
      <c r="A142" s="6"/>
      <c r="B142" s="181" t="s">
        <v>101</v>
      </c>
      <c r="C142" s="182"/>
      <c r="D142" s="182"/>
      <c r="E142" s="182"/>
      <c r="F142" s="183"/>
      <c r="G142" s="184"/>
      <c r="H142" s="184"/>
      <c r="I142" s="42"/>
      <c r="J142" s="6"/>
    </row>
    <row r="143" spans="1:10" x14ac:dyDescent="0.2">
      <c r="A143" s="6"/>
      <c r="B143" s="181" t="s">
        <v>102</v>
      </c>
      <c r="C143" s="182"/>
      <c r="D143" s="182"/>
      <c r="E143" s="182"/>
      <c r="F143" s="183"/>
      <c r="G143" s="184"/>
      <c r="H143" s="184"/>
      <c r="I143" s="42"/>
      <c r="J143" s="6"/>
    </row>
    <row r="144" spans="1:10" x14ac:dyDescent="0.2">
      <c r="A144" s="6"/>
      <c r="B144" s="181" t="s">
        <v>103</v>
      </c>
      <c r="C144" s="182"/>
      <c r="D144" s="182"/>
      <c r="E144" s="182"/>
      <c r="F144" s="183"/>
      <c r="G144" s="184"/>
      <c r="H144" s="184"/>
      <c r="I144" s="42"/>
      <c r="J144" s="6"/>
    </row>
    <row r="145" spans="1:10" x14ac:dyDescent="0.2">
      <c r="A145" s="6"/>
      <c r="B145" s="181" t="s">
        <v>104</v>
      </c>
      <c r="C145" s="182"/>
      <c r="D145" s="182"/>
      <c r="E145" s="182"/>
      <c r="F145" s="183"/>
      <c r="G145" s="184"/>
      <c r="H145" s="184"/>
      <c r="I145" s="42"/>
      <c r="J145" s="6"/>
    </row>
    <row r="146" spans="1:10" x14ac:dyDescent="0.2">
      <c r="A146" s="6"/>
      <c r="B146" s="181" t="s">
        <v>105</v>
      </c>
      <c r="C146" s="182"/>
      <c r="D146" s="182"/>
      <c r="E146" s="182"/>
      <c r="F146" s="183"/>
      <c r="G146" s="184"/>
      <c r="H146" s="184"/>
      <c r="I146" s="42"/>
      <c r="J146" s="6"/>
    </row>
    <row r="147" spans="1:10" x14ac:dyDescent="0.2">
      <c r="A147" s="6"/>
      <c r="B147" s="181" t="s">
        <v>106</v>
      </c>
      <c r="C147" s="182"/>
      <c r="D147" s="182"/>
      <c r="E147" s="182"/>
      <c r="F147" s="183"/>
      <c r="G147" s="184"/>
      <c r="H147" s="184"/>
      <c r="I147" s="42"/>
      <c r="J147" s="6"/>
    </row>
    <row r="148" spans="1:10" x14ac:dyDescent="0.2">
      <c r="A148" s="6"/>
      <c r="B148" s="181" t="s">
        <v>107</v>
      </c>
      <c r="C148" s="182"/>
      <c r="D148" s="182"/>
      <c r="E148" s="182"/>
      <c r="F148" s="183"/>
      <c r="G148" s="184"/>
      <c r="H148" s="184"/>
      <c r="I148" s="42"/>
      <c r="J148" s="6"/>
    </row>
    <row r="149" spans="1:10" x14ac:dyDescent="0.2">
      <c r="A149" s="6"/>
      <c r="B149" s="181" t="s">
        <v>108</v>
      </c>
      <c r="C149" s="182"/>
      <c r="D149" s="182"/>
      <c r="E149" s="182"/>
      <c r="F149" s="183"/>
      <c r="G149" s="184"/>
      <c r="H149" s="184"/>
      <c r="I149" s="42"/>
      <c r="J149" s="6"/>
    </row>
    <row r="150" spans="1:10" x14ac:dyDescent="0.2">
      <c r="A150" s="6"/>
      <c r="B150" s="181" t="s">
        <v>109</v>
      </c>
      <c r="C150" s="182"/>
      <c r="D150" s="182"/>
      <c r="E150" s="182"/>
      <c r="F150" s="183"/>
      <c r="G150" s="184"/>
      <c r="H150" s="184"/>
      <c r="I150" s="42"/>
      <c r="J150" s="6"/>
    </row>
    <row r="151" spans="1:10" ht="17" thickBot="1" x14ac:dyDescent="0.25">
      <c r="A151" s="6"/>
      <c r="B151" s="50"/>
      <c r="C151" s="29"/>
      <c r="D151" s="51"/>
      <c r="E151" s="51"/>
      <c r="F151" s="51"/>
      <c r="G151" s="51"/>
      <c r="H151" s="51"/>
      <c r="I151" s="52"/>
      <c r="J151" s="6"/>
    </row>
    <row r="152" spans="1:10" ht="17" thickBot="1" x14ac:dyDescent="0.25">
      <c r="A152" s="6"/>
      <c r="B152" s="6"/>
      <c r="C152" s="26"/>
      <c r="D152" s="6"/>
      <c r="E152" s="6"/>
      <c r="F152" s="6"/>
      <c r="G152" s="6"/>
      <c r="H152" s="6"/>
      <c r="I152" s="6"/>
      <c r="J152" s="6"/>
    </row>
    <row r="153" spans="1:10" x14ac:dyDescent="0.2">
      <c r="A153" s="6"/>
      <c r="B153" s="37"/>
      <c r="C153" s="23"/>
      <c r="D153" s="38"/>
      <c r="E153" s="38"/>
      <c r="F153" s="38"/>
      <c r="G153" s="38"/>
      <c r="H153" s="38"/>
      <c r="I153" s="39"/>
      <c r="J153" s="6"/>
    </row>
    <row r="154" spans="1:10" x14ac:dyDescent="0.2">
      <c r="A154" s="6"/>
      <c r="B154" s="40" t="s">
        <v>85</v>
      </c>
      <c r="C154" s="60">
        <v>7</v>
      </c>
      <c r="D154" s="6"/>
      <c r="E154" s="41" t="s">
        <v>86</v>
      </c>
      <c r="F154" s="193" t="str">
        <f>IF(Itsearviointi!E$3&lt;&gt;"",Itsearviointi!E$3,"")</f>
        <v>Projekti</v>
      </c>
      <c r="G154" s="194"/>
      <c r="H154" s="6"/>
      <c r="I154" s="42"/>
      <c r="J154" s="6"/>
    </row>
    <row r="155" spans="1:10" x14ac:dyDescent="0.2">
      <c r="A155" s="6"/>
      <c r="B155" s="40"/>
      <c r="C155" s="26"/>
      <c r="D155" s="6"/>
      <c r="E155" s="6"/>
      <c r="F155" s="6"/>
      <c r="G155" s="6"/>
      <c r="H155" s="6"/>
      <c r="I155" s="42"/>
      <c r="J155" s="6"/>
    </row>
    <row r="156" spans="1:10" x14ac:dyDescent="0.2">
      <c r="A156" s="6"/>
      <c r="B156" s="40" t="s">
        <v>110</v>
      </c>
      <c r="C156" s="192"/>
      <c r="D156" s="192"/>
      <c r="E156" s="192"/>
      <c r="F156" s="192"/>
      <c r="G156" s="192"/>
      <c r="H156" s="192"/>
      <c r="I156" s="42"/>
      <c r="J156" s="6"/>
    </row>
    <row r="157" spans="1:10" x14ac:dyDescent="0.2">
      <c r="A157" s="6"/>
      <c r="B157" s="40" t="s">
        <v>88</v>
      </c>
      <c r="C157" s="192"/>
      <c r="D157" s="192"/>
      <c r="E157" s="192"/>
      <c r="F157" s="192"/>
      <c r="G157" s="192"/>
      <c r="H157" s="192"/>
      <c r="I157" s="42"/>
      <c r="J157" s="6"/>
    </row>
    <row r="158" spans="1:10" ht="30" customHeight="1" x14ac:dyDescent="0.2">
      <c r="A158" s="6"/>
      <c r="B158" s="43" t="s">
        <v>89</v>
      </c>
      <c r="C158" s="185"/>
      <c r="D158" s="185"/>
      <c r="E158" s="185"/>
      <c r="F158" s="185"/>
      <c r="G158" s="185"/>
      <c r="H158" s="185"/>
      <c r="I158" s="42"/>
      <c r="J158" s="6"/>
    </row>
    <row r="159" spans="1:10" ht="45" x14ac:dyDescent="0.2">
      <c r="A159" s="6"/>
      <c r="B159" s="40"/>
      <c r="C159" s="186" t="s">
        <v>90</v>
      </c>
      <c r="D159" s="187"/>
      <c r="E159" s="44" t="s">
        <v>91</v>
      </c>
      <c r="F159" s="44" t="s">
        <v>92</v>
      </c>
      <c r="G159" s="44" t="s">
        <v>93</v>
      </c>
      <c r="H159" s="44" t="s">
        <v>94</v>
      </c>
      <c r="I159" s="42"/>
      <c r="J159" s="6"/>
    </row>
    <row r="160" spans="1:10" x14ac:dyDescent="0.2">
      <c r="A160" s="6"/>
      <c r="B160" s="40" t="s">
        <v>95</v>
      </c>
      <c r="C160" s="188"/>
      <c r="D160" s="188"/>
      <c r="E160" s="45"/>
      <c r="F160" s="45"/>
      <c r="G160" s="45"/>
      <c r="H160" s="46"/>
      <c r="I160" s="42"/>
      <c r="J160" s="6"/>
    </row>
    <row r="161" spans="1:10" x14ac:dyDescent="0.2">
      <c r="A161" s="6"/>
      <c r="B161" s="189" t="s">
        <v>96</v>
      </c>
      <c r="C161" s="190" t="s">
        <v>97</v>
      </c>
      <c r="D161" s="190"/>
      <c r="E161" s="191"/>
      <c r="F161" s="6"/>
      <c r="G161" s="6"/>
      <c r="H161" s="6"/>
      <c r="I161" s="42"/>
      <c r="J161" s="6"/>
    </row>
    <row r="162" spans="1:10" x14ac:dyDescent="0.2">
      <c r="A162" s="6"/>
      <c r="B162" s="189"/>
      <c r="C162" s="192"/>
      <c r="D162" s="192"/>
      <c r="E162" s="53"/>
      <c r="F162" s="6"/>
      <c r="G162" s="6"/>
      <c r="H162" s="6"/>
      <c r="I162" s="42"/>
      <c r="J162" s="6"/>
    </row>
    <row r="163" spans="1:10" ht="30" customHeight="1" x14ac:dyDescent="0.2">
      <c r="A163" s="6"/>
      <c r="B163" s="43" t="s">
        <v>98</v>
      </c>
      <c r="C163" s="185"/>
      <c r="D163" s="185"/>
      <c r="E163" s="185"/>
      <c r="F163" s="185"/>
      <c r="G163" s="185"/>
      <c r="H163" s="185"/>
      <c r="I163" s="42"/>
      <c r="J163" s="6"/>
    </row>
    <row r="164" spans="1:10" ht="70" customHeight="1" x14ac:dyDescent="0.2">
      <c r="A164" s="6"/>
      <c r="B164" s="48" t="s">
        <v>99</v>
      </c>
      <c r="C164" s="185"/>
      <c r="D164" s="185"/>
      <c r="E164" s="185"/>
      <c r="F164" s="185"/>
      <c r="G164" s="185"/>
      <c r="H164" s="185"/>
      <c r="I164" s="42"/>
      <c r="J164" s="6"/>
    </row>
    <row r="165" spans="1:10" x14ac:dyDescent="0.2">
      <c r="A165" s="6"/>
      <c r="B165" s="49"/>
      <c r="C165" s="26"/>
      <c r="D165" s="6"/>
      <c r="E165" s="6"/>
      <c r="F165" s="6"/>
      <c r="G165" s="6"/>
      <c r="H165" s="6"/>
      <c r="I165" s="42"/>
      <c r="J165" s="6"/>
    </row>
    <row r="166" spans="1:10" x14ac:dyDescent="0.2">
      <c r="A166" s="6"/>
      <c r="B166" s="181" t="s">
        <v>100</v>
      </c>
      <c r="C166" s="182"/>
      <c r="D166" s="182"/>
      <c r="E166" s="182"/>
      <c r="F166" s="183"/>
      <c r="G166" s="184"/>
      <c r="H166" s="184"/>
      <c r="I166" s="42"/>
      <c r="J166" s="6"/>
    </row>
    <row r="167" spans="1:10" x14ac:dyDescent="0.2">
      <c r="A167" s="6"/>
      <c r="B167" s="181" t="s">
        <v>101</v>
      </c>
      <c r="C167" s="182"/>
      <c r="D167" s="182"/>
      <c r="E167" s="182"/>
      <c r="F167" s="183"/>
      <c r="G167" s="184"/>
      <c r="H167" s="184"/>
      <c r="I167" s="42"/>
      <c r="J167" s="6"/>
    </row>
    <row r="168" spans="1:10" x14ac:dyDescent="0.2">
      <c r="A168" s="6"/>
      <c r="B168" s="181" t="s">
        <v>102</v>
      </c>
      <c r="C168" s="182"/>
      <c r="D168" s="182"/>
      <c r="E168" s="182"/>
      <c r="F168" s="183"/>
      <c r="G168" s="184"/>
      <c r="H168" s="184"/>
      <c r="I168" s="42"/>
      <c r="J168" s="6"/>
    </row>
    <row r="169" spans="1:10" x14ac:dyDescent="0.2">
      <c r="A169" s="6"/>
      <c r="B169" s="181" t="s">
        <v>103</v>
      </c>
      <c r="C169" s="182"/>
      <c r="D169" s="182"/>
      <c r="E169" s="182"/>
      <c r="F169" s="183"/>
      <c r="G169" s="184"/>
      <c r="H169" s="184"/>
      <c r="I169" s="42"/>
      <c r="J169" s="6"/>
    </row>
    <row r="170" spans="1:10" x14ac:dyDescent="0.2">
      <c r="A170" s="6"/>
      <c r="B170" s="181" t="s">
        <v>104</v>
      </c>
      <c r="C170" s="182"/>
      <c r="D170" s="182"/>
      <c r="E170" s="182"/>
      <c r="F170" s="183"/>
      <c r="G170" s="184"/>
      <c r="H170" s="184"/>
      <c r="I170" s="42"/>
      <c r="J170" s="6"/>
    </row>
    <row r="171" spans="1:10" x14ac:dyDescent="0.2">
      <c r="A171" s="6"/>
      <c r="B171" s="181" t="s">
        <v>105</v>
      </c>
      <c r="C171" s="182"/>
      <c r="D171" s="182"/>
      <c r="E171" s="182"/>
      <c r="F171" s="183"/>
      <c r="G171" s="184"/>
      <c r="H171" s="184"/>
      <c r="I171" s="42"/>
      <c r="J171" s="6"/>
    </row>
    <row r="172" spans="1:10" x14ac:dyDescent="0.2">
      <c r="A172" s="6"/>
      <c r="B172" s="181" t="s">
        <v>106</v>
      </c>
      <c r="C172" s="182"/>
      <c r="D172" s="182"/>
      <c r="E172" s="182"/>
      <c r="F172" s="183"/>
      <c r="G172" s="184"/>
      <c r="H172" s="184"/>
      <c r="I172" s="42"/>
      <c r="J172" s="6"/>
    </row>
    <row r="173" spans="1:10" x14ac:dyDescent="0.2">
      <c r="A173" s="6"/>
      <c r="B173" s="181" t="s">
        <v>107</v>
      </c>
      <c r="C173" s="182"/>
      <c r="D173" s="182"/>
      <c r="E173" s="182"/>
      <c r="F173" s="183"/>
      <c r="G173" s="184"/>
      <c r="H173" s="184"/>
      <c r="I173" s="42"/>
      <c r="J173" s="6"/>
    </row>
    <row r="174" spans="1:10" x14ac:dyDescent="0.2">
      <c r="A174" s="6"/>
      <c r="B174" s="181" t="s">
        <v>108</v>
      </c>
      <c r="C174" s="182"/>
      <c r="D174" s="182"/>
      <c r="E174" s="182"/>
      <c r="F174" s="183"/>
      <c r="G174" s="184"/>
      <c r="H174" s="184"/>
      <c r="I174" s="42"/>
      <c r="J174" s="6"/>
    </row>
    <row r="175" spans="1:10" x14ac:dyDescent="0.2">
      <c r="A175" s="6"/>
      <c r="B175" s="181" t="s">
        <v>109</v>
      </c>
      <c r="C175" s="182"/>
      <c r="D175" s="182"/>
      <c r="E175" s="182"/>
      <c r="F175" s="183"/>
      <c r="G175" s="184"/>
      <c r="H175" s="184"/>
      <c r="I175" s="42"/>
      <c r="J175" s="6"/>
    </row>
    <row r="176" spans="1:10" ht="17" thickBot="1" x14ac:dyDescent="0.25">
      <c r="A176" s="6"/>
      <c r="B176" s="50"/>
      <c r="C176" s="29"/>
      <c r="D176" s="51"/>
      <c r="E176" s="51"/>
      <c r="F176" s="51"/>
      <c r="G176" s="51"/>
      <c r="H176" s="51"/>
      <c r="I176" s="52"/>
      <c r="J176" s="6"/>
    </row>
    <row r="177" spans="1:10" ht="17" thickBot="1" x14ac:dyDescent="0.25">
      <c r="A177" s="6"/>
      <c r="B177" s="6"/>
      <c r="C177" s="26"/>
      <c r="D177" s="6"/>
      <c r="E177" s="6"/>
      <c r="F177" s="6"/>
      <c r="G177" s="6"/>
      <c r="H177" s="6"/>
      <c r="I177" s="6"/>
      <c r="J177" s="6"/>
    </row>
    <row r="178" spans="1:10" x14ac:dyDescent="0.2">
      <c r="A178" s="6"/>
      <c r="B178" s="37"/>
      <c r="C178" s="23"/>
      <c r="D178" s="38"/>
      <c r="E178" s="38"/>
      <c r="F178" s="38"/>
      <c r="G178" s="38"/>
      <c r="H178" s="38"/>
      <c r="I178" s="39"/>
      <c r="J178" s="6"/>
    </row>
    <row r="179" spans="1:10" x14ac:dyDescent="0.2">
      <c r="A179" s="6"/>
      <c r="B179" s="40" t="s">
        <v>85</v>
      </c>
      <c r="C179" s="60">
        <v>8</v>
      </c>
      <c r="D179" s="6"/>
      <c r="E179" s="41" t="s">
        <v>86</v>
      </c>
      <c r="F179" s="193" t="str">
        <f>IF(Itsearviointi!E$3&lt;&gt;"",Itsearviointi!E$3,"")</f>
        <v>Projekti</v>
      </c>
      <c r="G179" s="194"/>
      <c r="H179" s="6"/>
      <c r="I179" s="42"/>
      <c r="J179" s="6"/>
    </row>
    <row r="180" spans="1:10" x14ac:dyDescent="0.2">
      <c r="A180" s="6"/>
      <c r="B180" s="40"/>
      <c r="C180" s="26"/>
      <c r="D180" s="6"/>
      <c r="E180" s="6"/>
      <c r="F180" s="6"/>
      <c r="G180" s="6"/>
      <c r="H180" s="6"/>
      <c r="I180" s="42"/>
      <c r="J180" s="6"/>
    </row>
    <row r="181" spans="1:10" x14ac:dyDescent="0.2">
      <c r="A181" s="6"/>
      <c r="B181" s="40" t="s">
        <v>110</v>
      </c>
      <c r="C181" s="192"/>
      <c r="D181" s="192"/>
      <c r="E181" s="192"/>
      <c r="F181" s="192"/>
      <c r="G181" s="192"/>
      <c r="H181" s="192"/>
      <c r="I181" s="42"/>
      <c r="J181" s="6"/>
    </row>
    <row r="182" spans="1:10" x14ac:dyDescent="0.2">
      <c r="A182" s="6"/>
      <c r="B182" s="40" t="s">
        <v>88</v>
      </c>
      <c r="C182" s="192"/>
      <c r="D182" s="192"/>
      <c r="E182" s="192"/>
      <c r="F182" s="192"/>
      <c r="G182" s="192"/>
      <c r="H182" s="192"/>
      <c r="I182" s="42"/>
      <c r="J182" s="6"/>
    </row>
    <row r="183" spans="1:10" ht="30" customHeight="1" x14ac:dyDescent="0.2">
      <c r="A183" s="6"/>
      <c r="B183" s="43" t="s">
        <v>89</v>
      </c>
      <c r="C183" s="185"/>
      <c r="D183" s="185"/>
      <c r="E183" s="185"/>
      <c r="F183" s="185"/>
      <c r="G183" s="185"/>
      <c r="H183" s="185"/>
      <c r="I183" s="42"/>
      <c r="J183" s="6"/>
    </row>
    <row r="184" spans="1:10" ht="45" x14ac:dyDescent="0.2">
      <c r="A184" s="6"/>
      <c r="B184" s="40"/>
      <c r="C184" s="186" t="s">
        <v>90</v>
      </c>
      <c r="D184" s="187"/>
      <c r="E184" s="44" t="s">
        <v>91</v>
      </c>
      <c r="F184" s="44" t="s">
        <v>92</v>
      </c>
      <c r="G184" s="44" t="s">
        <v>93</v>
      </c>
      <c r="H184" s="44" t="s">
        <v>94</v>
      </c>
      <c r="I184" s="42"/>
      <c r="J184" s="6"/>
    </row>
    <row r="185" spans="1:10" x14ac:dyDescent="0.2">
      <c r="A185" s="6"/>
      <c r="B185" s="40" t="s">
        <v>95</v>
      </c>
      <c r="C185" s="188"/>
      <c r="D185" s="188"/>
      <c r="E185" s="45"/>
      <c r="F185" s="45"/>
      <c r="G185" s="45"/>
      <c r="H185" s="46"/>
      <c r="I185" s="42"/>
      <c r="J185" s="6"/>
    </row>
    <row r="186" spans="1:10" x14ac:dyDescent="0.2">
      <c r="A186" s="6"/>
      <c r="B186" s="189" t="s">
        <v>96</v>
      </c>
      <c r="C186" s="190" t="s">
        <v>97</v>
      </c>
      <c r="D186" s="190"/>
      <c r="E186" s="191"/>
      <c r="F186" s="6"/>
      <c r="G186" s="6"/>
      <c r="H186" s="6"/>
      <c r="I186" s="42"/>
      <c r="J186" s="6"/>
    </row>
    <row r="187" spans="1:10" x14ac:dyDescent="0.2">
      <c r="A187" s="6"/>
      <c r="B187" s="189"/>
      <c r="C187" s="192"/>
      <c r="D187" s="192"/>
      <c r="E187" s="53"/>
      <c r="F187" s="6"/>
      <c r="G187" s="6"/>
      <c r="H187" s="6"/>
      <c r="I187" s="42"/>
      <c r="J187" s="6"/>
    </row>
    <row r="188" spans="1:10" ht="30" customHeight="1" x14ac:dyDescent="0.2">
      <c r="A188" s="6"/>
      <c r="B188" s="43" t="s">
        <v>98</v>
      </c>
      <c r="C188" s="185"/>
      <c r="D188" s="185"/>
      <c r="E188" s="185"/>
      <c r="F188" s="185"/>
      <c r="G188" s="185"/>
      <c r="H188" s="185"/>
      <c r="I188" s="42"/>
      <c r="J188" s="6"/>
    </row>
    <row r="189" spans="1:10" ht="70" customHeight="1" x14ac:dyDescent="0.2">
      <c r="A189" s="6"/>
      <c r="B189" s="48" t="s">
        <v>99</v>
      </c>
      <c r="C189" s="185"/>
      <c r="D189" s="185"/>
      <c r="E189" s="185"/>
      <c r="F189" s="185"/>
      <c r="G189" s="185"/>
      <c r="H189" s="185"/>
      <c r="I189" s="42"/>
      <c r="J189" s="6"/>
    </row>
    <row r="190" spans="1:10" x14ac:dyDescent="0.2">
      <c r="A190" s="6"/>
      <c r="B190" s="49"/>
      <c r="C190" s="26"/>
      <c r="D190" s="6"/>
      <c r="E190" s="6"/>
      <c r="F190" s="6"/>
      <c r="G190" s="6"/>
      <c r="H190" s="6"/>
      <c r="I190" s="42"/>
      <c r="J190" s="6"/>
    </row>
    <row r="191" spans="1:10" x14ac:dyDescent="0.2">
      <c r="A191" s="6"/>
      <c r="B191" s="181" t="s">
        <v>100</v>
      </c>
      <c r="C191" s="182"/>
      <c r="D191" s="182"/>
      <c r="E191" s="182"/>
      <c r="F191" s="183"/>
      <c r="G191" s="184"/>
      <c r="H191" s="184"/>
      <c r="I191" s="42"/>
      <c r="J191" s="6"/>
    </row>
    <row r="192" spans="1:10" x14ac:dyDescent="0.2">
      <c r="A192" s="6"/>
      <c r="B192" s="181" t="s">
        <v>101</v>
      </c>
      <c r="C192" s="182"/>
      <c r="D192" s="182"/>
      <c r="E192" s="182"/>
      <c r="F192" s="183"/>
      <c r="G192" s="184"/>
      <c r="H192" s="184"/>
      <c r="I192" s="42"/>
      <c r="J192" s="6"/>
    </row>
    <row r="193" spans="1:10" x14ac:dyDescent="0.2">
      <c r="A193" s="6"/>
      <c r="B193" s="181" t="s">
        <v>102</v>
      </c>
      <c r="C193" s="182"/>
      <c r="D193" s="182"/>
      <c r="E193" s="182"/>
      <c r="F193" s="183"/>
      <c r="G193" s="184"/>
      <c r="H193" s="184"/>
      <c r="I193" s="42"/>
      <c r="J193" s="6"/>
    </row>
    <row r="194" spans="1:10" x14ac:dyDescent="0.2">
      <c r="A194" s="6"/>
      <c r="B194" s="181" t="s">
        <v>103</v>
      </c>
      <c r="C194" s="182"/>
      <c r="D194" s="182"/>
      <c r="E194" s="182"/>
      <c r="F194" s="183"/>
      <c r="G194" s="184"/>
      <c r="H194" s="184"/>
      <c r="I194" s="42"/>
      <c r="J194" s="6"/>
    </row>
    <row r="195" spans="1:10" x14ac:dyDescent="0.2">
      <c r="A195" s="6"/>
      <c r="B195" s="181" t="s">
        <v>104</v>
      </c>
      <c r="C195" s="182"/>
      <c r="D195" s="182"/>
      <c r="E195" s="182"/>
      <c r="F195" s="183"/>
      <c r="G195" s="184"/>
      <c r="H195" s="184"/>
      <c r="I195" s="42"/>
      <c r="J195" s="6"/>
    </row>
    <row r="196" spans="1:10" x14ac:dyDescent="0.2">
      <c r="A196" s="6"/>
      <c r="B196" s="181" t="s">
        <v>105</v>
      </c>
      <c r="C196" s="182"/>
      <c r="D196" s="182"/>
      <c r="E196" s="182"/>
      <c r="F196" s="183"/>
      <c r="G196" s="184"/>
      <c r="H196" s="184"/>
      <c r="I196" s="42"/>
      <c r="J196" s="6"/>
    </row>
    <row r="197" spans="1:10" x14ac:dyDescent="0.2">
      <c r="A197" s="6"/>
      <c r="B197" s="181" t="s">
        <v>106</v>
      </c>
      <c r="C197" s="182"/>
      <c r="D197" s="182"/>
      <c r="E197" s="182"/>
      <c r="F197" s="183"/>
      <c r="G197" s="184"/>
      <c r="H197" s="184"/>
      <c r="I197" s="42"/>
      <c r="J197" s="6"/>
    </row>
    <row r="198" spans="1:10" x14ac:dyDescent="0.2">
      <c r="A198" s="6"/>
      <c r="B198" s="181" t="s">
        <v>107</v>
      </c>
      <c r="C198" s="182"/>
      <c r="D198" s="182"/>
      <c r="E198" s="182"/>
      <c r="F198" s="183"/>
      <c r="G198" s="184"/>
      <c r="H198" s="184"/>
      <c r="I198" s="42"/>
      <c r="J198" s="6"/>
    </row>
    <row r="199" spans="1:10" x14ac:dyDescent="0.2">
      <c r="A199" s="6"/>
      <c r="B199" s="181" t="s">
        <v>108</v>
      </c>
      <c r="C199" s="182"/>
      <c r="D199" s="182"/>
      <c r="E199" s="182"/>
      <c r="F199" s="183"/>
      <c r="G199" s="184"/>
      <c r="H199" s="184"/>
      <c r="I199" s="42"/>
      <c r="J199" s="6"/>
    </row>
    <row r="200" spans="1:10" x14ac:dyDescent="0.2">
      <c r="A200" s="6"/>
      <c r="B200" s="181" t="s">
        <v>109</v>
      </c>
      <c r="C200" s="182"/>
      <c r="D200" s="182"/>
      <c r="E200" s="182"/>
      <c r="F200" s="183"/>
      <c r="G200" s="184"/>
      <c r="H200" s="184"/>
      <c r="I200" s="42"/>
      <c r="J200" s="6"/>
    </row>
    <row r="201" spans="1:10" ht="17" thickBot="1" x14ac:dyDescent="0.25">
      <c r="A201" s="6"/>
      <c r="B201" s="50"/>
      <c r="C201" s="29"/>
      <c r="D201" s="51"/>
      <c r="E201" s="51"/>
      <c r="F201" s="51"/>
      <c r="G201" s="51"/>
      <c r="H201" s="51"/>
      <c r="I201" s="52"/>
      <c r="J201" s="6"/>
    </row>
    <row r="202" spans="1:10" ht="17" thickBot="1" x14ac:dyDescent="0.25">
      <c r="A202" s="6"/>
      <c r="B202" s="6"/>
      <c r="C202" s="26"/>
      <c r="D202" s="6"/>
      <c r="E202" s="6"/>
      <c r="F202" s="6"/>
      <c r="G202" s="6"/>
      <c r="H202" s="6"/>
      <c r="I202" s="6"/>
      <c r="J202" s="6"/>
    </row>
    <row r="203" spans="1:10" x14ac:dyDescent="0.2">
      <c r="A203" s="6"/>
      <c r="B203" s="37"/>
      <c r="C203" s="23"/>
      <c r="D203" s="38"/>
      <c r="E203" s="38"/>
      <c r="F203" s="38"/>
      <c r="G203" s="38"/>
      <c r="H203" s="38"/>
      <c r="I203" s="39"/>
      <c r="J203" s="6"/>
    </row>
    <row r="204" spans="1:10" x14ac:dyDescent="0.2">
      <c r="A204" s="6"/>
      <c r="B204" s="40" t="s">
        <v>85</v>
      </c>
      <c r="C204" s="60">
        <v>9</v>
      </c>
      <c r="D204" s="6"/>
      <c r="E204" s="41" t="s">
        <v>86</v>
      </c>
      <c r="F204" s="193" t="str">
        <f>IF(Itsearviointi!E$3&lt;&gt;"",Itsearviointi!E$3,"")</f>
        <v>Projekti</v>
      </c>
      <c r="G204" s="194"/>
      <c r="H204" s="6"/>
      <c r="I204" s="42"/>
      <c r="J204" s="6"/>
    </row>
    <row r="205" spans="1:10" x14ac:dyDescent="0.2">
      <c r="A205" s="6"/>
      <c r="B205" s="40"/>
      <c r="C205" s="26"/>
      <c r="D205" s="6"/>
      <c r="E205" s="6"/>
      <c r="F205" s="6"/>
      <c r="G205" s="6"/>
      <c r="H205" s="6"/>
      <c r="I205" s="42"/>
      <c r="J205" s="6"/>
    </row>
    <row r="206" spans="1:10" x14ac:dyDescent="0.2">
      <c r="A206" s="6"/>
      <c r="B206" s="40" t="s">
        <v>110</v>
      </c>
      <c r="C206" s="192"/>
      <c r="D206" s="192"/>
      <c r="E206" s="192"/>
      <c r="F206" s="192"/>
      <c r="G206" s="192"/>
      <c r="H206" s="192"/>
      <c r="I206" s="42"/>
      <c r="J206" s="6"/>
    </row>
    <row r="207" spans="1:10" x14ac:dyDescent="0.2">
      <c r="A207" s="6"/>
      <c r="B207" s="40" t="s">
        <v>88</v>
      </c>
      <c r="C207" s="192"/>
      <c r="D207" s="192"/>
      <c r="E207" s="192"/>
      <c r="F207" s="192"/>
      <c r="G207" s="192"/>
      <c r="H207" s="192"/>
      <c r="I207" s="42"/>
      <c r="J207" s="6"/>
    </row>
    <row r="208" spans="1:10" ht="30" customHeight="1" x14ac:dyDescent="0.2">
      <c r="A208" s="6"/>
      <c r="B208" s="43" t="s">
        <v>89</v>
      </c>
      <c r="C208" s="185"/>
      <c r="D208" s="185"/>
      <c r="E208" s="185"/>
      <c r="F208" s="185"/>
      <c r="G208" s="185"/>
      <c r="H208" s="185"/>
      <c r="I208" s="42"/>
      <c r="J208" s="6"/>
    </row>
    <row r="209" spans="1:10" ht="45" x14ac:dyDescent="0.2">
      <c r="A209" s="6"/>
      <c r="B209" s="40"/>
      <c r="C209" s="186" t="s">
        <v>90</v>
      </c>
      <c r="D209" s="187"/>
      <c r="E209" s="44" t="s">
        <v>91</v>
      </c>
      <c r="F209" s="44" t="s">
        <v>92</v>
      </c>
      <c r="G209" s="44" t="s">
        <v>93</v>
      </c>
      <c r="H209" s="44" t="s">
        <v>94</v>
      </c>
      <c r="I209" s="42"/>
      <c r="J209" s="6"/>
    </row>
    <row r="210" spans="1:10" x14ac:dyDescent="0.2">
      <c r="A210" s="6"/>
      <c r="B210" s="40" t="s">
        <v>95</v>
      </c>
      <c r="C210" s="188"/>
      <c r="D210" s="188"/>
      <c r="E210" s="45"/>
      <c r="F210" s="45"/>
      <c r="G210" s="45"/>
      <c r="H210" s="46"/>
      <c r="I210" s="42"/>
      <c r="J210" s="6"/>
    </row>
    <row r="211" spans="1:10" x14ac:dyDescent="0.2">
      <c r="A211" s="6"/>
      <c r="B211" s="189" t="s">
        <v>96</v>
      </c>
      <c r="C211" s="190" t="s">
        <v>97</v>
      </c>
      <c r="D211" s="190"/>
      <c r="E211" s="191"/>
      <c r="F211" s="6"/>
      <c r="G211" s="6"/>
      <c r="H211" s="6"/>
      <c r="I211" s="42"/>
      <c r="J211" s="6"/>
    </row>
    <row r="212" spans="1:10" x14ac:dyDescent="0.2">
      <c r="A212" s="6"/>
      <c r="B212" s="189"/>
      <c r="C212" s="192"/>
      <c r="D212" s="192"/>
      <c r="E212" s="53"/>
      <c r="F212" s="6"/>
      <c r="G212" s="6"/>
      <c r="H212" s="6"/>
      <c r="I212" s="42"/>
      <c r="J212" s="6"/>
    </row>
    <row r="213" spans="1:10" ht="30" customHeight="1" x14ac:dyDescent="0.2">
      <c r="A213" s="6"/>
      <c r="B213" s="43" t="s">
        <v>98</v>
      </c>
      <c r="C213" s="185"/>
      <c r="D213" s="185"/>
      <c r="E213" s="185"/>
      <c r="F213" s="185"/>
      <c r="G213" s="185"/>
      <c r="H213" s="185"/>
      <c r="I213" s="42"/>
      <c r="J213" s="6"/>
    </row>
    <row r="214" spans="1:10" ht="70" customHeight="1" x14ac:dyDescent="0.2">
      <c r="A214" s="6"/>
      <c r="B214" s="48" t="s">
        <v>99</v>
      </c>
      <c r="C214" s="185"/>
      <c r="D214" s="185"/>
      <c r="E214" s="185"/>
      <c r="F214" s="185"/>
      <c r="G214" s="185"/>
      <c r="H214" s="185"/>
      <c r="I214" s="42"/>
      <c r="J214" s="6"/>
    </row>
    <row r="215" spans="1:10" x14ac:dyDescent="0.2">
      <c r="A215" s="6"/>
      <c r="B215" s="49"/>
      <c r="C215" s="26"/>
      <c r="D215" s="6"/>
      <c r="E215" s="6"/>
      <c r="F215" s="6"/>
      <c r="G215" s="6"/>
      <c r="H215" s="6"/>
      <c r="I215" s="42"/>
      <c r="J215" s="6"/>
    </row>
    <row r="216" spans="1:10" x14ac:dyDescent="0.2">
      <c r="A216" s="6"/>
      <c r="B216" s="181" t="s">
        <v>100</v>
      </c>
      <c r="C216" s="182"/>
      <c r="D216" s="182"/>
      <c r="E216" s="182"/>
      <c r="F216" s="183"/>
      <c r="G216" s="184"/>
      <c r="H216" s="184"/>
      <c r="I216" s="42"/>
      <c r="J216" s="6"/>
    </row>
    <row r="217" spans="1:10" x14ac:dyDescent="0.2">
      <c r="A217" s="6"/>
      <c r="B217" s="181" t="s">
        <v>101</v>
      </c>
      <c r="C217" s="182"/>
      <c r="D217" s="182"/>
      <c r="E217" s="182"/>
      <c r="F217" s="183"/>
      <c r="G217" s="184"/>
      <c r="H217" s="184"/>
      <c r="I217" s="42"/>
      <c r="J217" s="6"/>
    </row>
    <row r="218" spans="1:10" x14ac:dyDescent="0.2">
      <c r="A218" s="6"/>
      <c r="B218" s="181" t="s">
        <v>102</v>
      </c>
      <c r="C218" s="182"/>
      <c r="D218" s="182"/>
      <c r="E218" s="182"/>
      <c r="F218" s="183"/>
      <c r="G218" s="184"/>
      <c r="H218" s="184"/>
      <c r="I218" s="42"/>
      <c r="J218" s="6"/>
    </row>
    <row r="219" spans="1:10" x14ac:dyDescent="0.2">
      <c r="A219" s="6"/>
      <c r="B219" s="181" t="s">
        <v>103</v>
      </c>
      <c r="C219" s="182"/>
      <c r="D219" s="182"/>
      <c r="E219" s="182"/>
      <c r="F219" s="183"/>
      <c r="G219" s="184"/>
      <c r="H219" s="184"/>
      <c r="I219" s="42"/>
      <c r="J219" s="6"/>
    </row>
    <row r="220" spans="1:10" x14ac:dyDescent="0.2">
      <c r="A220" s="6"/>
      <c r="B220" s="181" t="s">
        <v>104</v>
      </c>
      <c r="C220" s="182"/>
      <c r="D220" s="182"/>
      <c r="E220" s="182"/>
      <c r="F220" s="183"/>
      <c r="G220" s="184"/>
      <c r="H220" s="184"/>
      <c r="I220" s="42"/>
      <c r="J220" s="6"/>
    </row>
    <row r="221" spans="1:10" x14ac:dyDescent="0.2">
      <c r="A221" s="6"/>
      <c r="B221" s="181" t="s">
        <v>105</v>
      </c>
      <c r="C221" s="182"/>
      <c r="D221" s="182"/>
      <c r="E221" s="182"/>
      <c r="F221" s="183"/>
      <c r="G221" s="184"/>
      <c r="H221" s="184"/>
      <c r="I221" s="42"/>
      <c r="J221" s="6"/>
    </row>
    <row r="222" spans="1:10" x14ac:dyDescent="0.2">
      <c r="A222" s="6"/>
      <c r="B222" s="181" t="s">
        <v>106</v>
      </c>
      <c r="C222" s="182"/>
      <c r="D222" s="182"/>
      <c r="E222" s="182"/>
      <c r="F222" s="183"/>
      <c r="G222" s="184"/>
      <c r="H222" s="184"/>
      <c r="I222" s="42"/>
      <c r="J222" s="6"/>
    </row>
    <row r="223" spans="1:10" x14ac:dyDescent="0.2">
      <c r="A223" s="6"/>
      <c r="B223" s="181" t="s">
        <v>107</v>
      </c>
      <c r="C223" s="182"/>
      <c r="D223" s="182"/>
      <c r="E223" s="182"/>
      <c r="F223" s="183"/>
      <c r="G223" s="184"/>
      <c r="H223" s="184"/>
      <c r="I223" s="42"/>
      <c r="J223" s="6"/>
    </row>
    <row r="224" spans="1:10" x14ac:dyDescent="0.2">
      <c r="A224" s="6"/>
      <c r="B224" s="181" t="s">
        <v>108</v>
      </c>
      <c r="C224" s="182"/>
      <c r="D224" s="182"/>
      <c r="E224" s="182"/>
      <c r="F224" s="183"/>
      <c r="G224" s="184"/>
      <c r="H224" s="184"/>
      <c r="I224" s="42"/>
      <c r="J224" s="6"/>
    </row>
    <row r="225" spans="1:10" x14ac:dyDescent="0.2">
      <c r="A225" s="6"/>
      <c r="B225" s="181" t="s">
        <v>109</v>
      </c>
      <c r="C225" s="182"/>
      <c r="D225" s="182"/>
      <c r="E225" s="182"/>
      <c r="F225" s="183"/>
      <c r="G225" s="184"/>
      <c r="H225" s="184"/>
      <c r="I225" s="42"/>
      <c r="J225" s="6"/>
    </row>
    <row r="226" spans="1:10" ht="17" thickBot="1" x14ac:dyDescent="0.25">
      <c r="A226" s="6"/>
      <c r="B226" s="50"/>
      <c r="C226" s="29"/>
      <c r="D226" s="51"/>
      <c r="E226" s="51"/>
      <c r="F226" s="51"/>
      <c r="G226" s="51"/>
      <c r="H226" s="51"/>
      <c r="I226" s="52"/>
      <c r="J226" s="6"/>
    </row>
    <row r="227" spans="1:10" ht="17" thickBot="1" x14ac:dyDescent="0.25">
      <c r="A227" s="6"/>
      <c r="B227" s="6"/>
      <c r="C227" s="26"/>
      <c r="D227" s="6"/>
      <c r="E227" s="6"/>
      <c r="F227" s="6"/>
      <c r="G227" s="6"/>
      <c r="H227" s="6"/>
      <c r="I227" s="6"/>
      <c r="J227" s="6"/>
    </row>
    <row r="228" spans="1:10" x14ac:dyDescent="0.2">
      <c r="A228" s="6"/>
      <c r="B228" s="37"/>
      <c r="C228" s="23"/>
      <c r="D228" s="38"/>
      <c r="E228" s="38"/>
      <c r="F228" s="38"/>
      <c r="G228" s="38"/>
      <c r="H228" s="38"/>
      <c r="I228" s="39"/>
      <c r="J228" s="6"/>
    </row>
    <row r="229" spans="1:10" x14ac:dyDescent="0.2">
      <c r="A229" s="6"/>
      <c r="B229" s="40" t="s">
        <v>85</v>
      </c>
      <c r="C229" s="60">
        <v>10</v>
      </c>
      <c r="D229" s="6"/>
      <c r="E229" s="41" t="s">
        <v>86</v>
      </c>
      <c r="F229" s="193" t="str">
        <f>IF(Itsearviointi!E$3&lt;&gt;"",Itsearviointi!E$3,"")</f>
        <v>Projekti</v>
      </c>
      <c r="G229" s="194"/>
      <c r="H229" s="6"/>
      <c r="I229" s="42"/>
      <c r="J229" s="6"/>
    </row>
    <row r="230" spans="1:10" x14ac:dyDescent="0.2">
      <c r="A230" s="6"/>
      <c r="B230" s="40"/>
      <c r="C230" s="26"/>
      <c r="D230" s="6"/>
      <c r="E230" s="6"/>
      <c r="F230" s="6"/>
      <c r="G230" s="6"/>
      <c r="H230" s="6"/>
      <c r="I230" s="42"/>
      <c r="J230" s="6"/>
    </row>
    <row r="231" spans="1:10" x14ac:dyDescent="0.2">
      <c r="A231" s="6"/>
      <c r="B231" s="40" t="s">
        <v>110</v>
      </c>
      <c r="C231" s="196"/>
      <c r="D231" s="197"/>
      <c r="E231" s="197"/>
      <c r="F231" s="197"/>
      <c r="G231" s="197"/>
      <c r="H231" s="198"/>
      <c r="I231" s="42"/>
      <c r="J231" s="6"/>
    </row>
    <row r="232" spans="1:10" x14ac:dyDescent="0.2">
      <c r="A232" s="6"/>
      <c r="B232" s="40" t="s">
        <v>88</v>
      </c>
      <c r="C232" s="196"/>
      <c r="D232" s="197"/>
      <c r="E232" s="197"/>
      <c r="F232" s="197"/>
      <c r="G232" s="197"/>
      <c r="H232" s="198"/>
      <c r="I232" s="42"/>
      <c r="J232" s="6"/>
    </row>
    <row r="233" spans="1:10" ht="30" customHeight="1" x14ac:dyDescent="0.2">
      <c r="A233" s="6"/>
      <c r="B233" s="43" t="s">
        <v>89</v>
      </c>
      <c r="C233" s="199"/>
      <c r="D233" s="200"/>
      <c r="E233" s="200"/>
      <c r="F233" s="200"/>
      <c r="G233" s="200"/>
      <c r="H233" s="201"/>
      <c r="I233" s="42"/>
      <c r="J233" s="6"/>
    </row>
    <row r="234" spans="1:10" ht="45" x14ac:dyDescent="0.2">
      <c r="A234" s="6"/>
      <c r="B234" s="40"/>
      <c r="C234" s="195" t="s">
        <v>90</v>
      </c>
      <c r="D234" s="195"/>
      <c r="E234" s="44" t="s">
        <v>91</v>
      </c>
      <c r="F234" s="44" t="s">
        <v>92</v>
      </c>
      <c r="G234" s="44" t="s">
        <v>93</v>
      </c>
      <c r="H234" s="44" t="s">
        <v>94</v>
      </c>
      <c r="I234" s="42"/>
      <c r="J234" s="6"/>
    </row>
    <row r="235" spans="1:10" x14ac:dyDescent="0.2">
      <c r="A235" s="6"/>
      <c r="B235" s="40" t="s">
        <v>95</v>
      </c>
      <c r="C235" s="188"/>
      <c r="D235" s="188"/>
      <c r="E235" s="45"/>
      <c r="F235" s="45"/>
      <c r="G235" s="45"/>
      <c r="H235" s="46"/>
      <c r="I235" s="42"/>
      <c r="J235" s="6"/>
    </row>
    <row r="236" spans="1:10" x14ac:dyDescent="0.2">
      <c r="A236" s="6"/>
      <c r="B236" s="189" t="s">
        <v>96</v>
      </c>
      <c r="C236" s="190" t="s">
        <v>97</v>
      </c>
      <c r="D236" s="190"/>
      <c r="E236" s="191"/>
      <c r="F236" s="6"/>
      <c r="G236" s="6"/>
      <c r="H236" s="6"/>
      <c r="I236" s="42"/>
      <c r="J236" s="6"/>
    </row>
    <row r="237" spans="1:10" x14ac:dyDescent="0.2">
      <c r="A237" s="6"/>
      <c r="B237" s="189"/>
      <c r="C237" s="192"/>
      <c r="D237" s="192"/>
      <c r="E237" s="53"/>
      <c r="F237" s="6"/>
      <c r="G237" s="6"/>
      <c r="H237" s="6"/>
      <c r="I237" s="42"/>
      <c r="J237" s="6"/>
    </row>
    <row r="238" spans="1:10" ht="30" customHeight="1" x14ac:dyDescent="0.2">
      <c r="A238" s="6"/>
      <c r="B238" s="43" t="s">
        <v>98</v>
      </c>
      <c r="C238" s="185"/>
      <c r="D238" s="185"/>
      <c r="E238" s="185"/>
      <c r="F238" s="185"/>
      <c r="G238" s="185"/>
      <c r="H238" s="185"/>
      <c r="I238" s="42"/>
      <c r="J238" s="6"/>
    </row>
    <row r="239" spans="1:10" ht="70" customHeight="1" x14ac:dyDescent="0.2">
      <c r="A239" s="6"/>
      <c r="B239" s="48" t="s">
        <v>99</v>
      </c>
      <c r="C239" s="185"/>
      <c r="D239" s="185"/>
      <c r="E239" s="185"/>
      <c r="F239" s="185"/>
      <c r="G239" s="185"/>
      <c r="H239" s="185"/>
      <c r="I239" s="42"/>
      <c r="J239" s="6"/>
    </row>
    <row r="240" spans="1:10" x14ac:dyDescent="0.2">
      <c r="A240" s="6"/>
      <c r="B240" s="49"/>
      <c r="C240" s="26"/>
      <c r="D240" s="6"/>
      <c r="E240" s="6"/>
      <c r="F240" s="6"/>
      <c r="G240" s="6"/>
      <c r="H240" s="6"/>
      <c r="I240" s="42"/>
      <c r="J240" s="6"/>
    </row>
    <row r="241" spans="1:10" x14ac:dyDescent="0.2">
      <c r="A241" s="6"/>
      <c r="B241" s="181" t="s">
        <v>100</v>
      </c>
      <c r="C241" s="182"/>
      <c r="D241" s="182"/>
      <c r="E241" s="182"/>
      <c r="F241" s="183"/>
      <c r="G241" s="184"/>
      <c r="H241" s="184"/>
      <c r="I241" s="42"/>
      <c r="J241" s="6"/>
    </row>
    <row r="242" spans="1:10" x14ac:dyDescent="0.2">
      <c r="A242" s="6"/>
      <c r="B242" s="181" t="s">
        <v>101</v>
      </c>
      <c r="C242" s="182"/>
      <c r="D242" s="182"/>
      <c r="E242" s="182"/>
      <c r="F242" s="183"/>
      <c r="G242" s="184"/>
      <c r="H242" s="184"/>
      <c r="I242" s="42"/>
      <c r="J242" s="6"/>
    </row>
    <row r="243" spans="1:10" x14ac:dyDescent="0.2">
      <c r="A243" s="6"/>
      <c r="B243" s="181" t="s">
        <v>102</v>
      </c>
      <c r="C243" s="182"/>
      <c r="D243" s="182"/>
      <c r="E243" s="182"/>
      <c r="F243" s="183"/>
      <c r="G243" s="184"/>
      <c r="H243" s="184"/>
      <c r="I243" s="42"/>
      <c r="J243" s="6"/>
    </row>
    <row r="244" spans="1:10" x14ac:dyDescent="0.2">
      <c r="A244" s="6"/>
      <c r="B244" s="181" t="s">
        <v>103</v>
      </c>
      <c r="C244" s="182"/>
      <c r="D244" s="182"/>
      <c r="E244" s="182"/>
      <c r="F244" s="183"/>
      <c r="G244" s="184"/>
      <c r="H244" s="184"/>
      <c r="I244" s="42"/>
      <c r="J244" s="6"/>
    </row>
    <row r="245" spans="1:10" x14ac:dyDescent="0.2">
      <c r="A245" s="6"/>
      <c r="B245" s="181" t="s">
        <v>104</v>
      </c>
      <c r="C245" s="182"/>
      <c r="D245" s="182"/>
      <c r="E245" s="182"/>
      <c r="F245" s="183"/>
      <c r="G245" s="184"/>
      <c r="H245" s="184"/>
      <c r="I245" s="42"/>
      <c r="J245" s="6"/>
    </row>
    <row r="246" spans="1:10" x14ac:dyDescent="0.2">
      <c r="A246" s="6"/>
      <c r="B246" s="181" t="s">
        <v>105</v>
      </c>
      <c r="C246" s="182"/>
      <c r="D246" s="182"/>
      <c r="E246" s="182"/>
      <c r="F246" s="183"/>
      <c r="G246" s="184"/>
      <c r="H246" s="184"/>
      <c r="I246" s="42"/>
      <c r="J246" s="6"/>
    </row>
    <row r="247" spans="1:10" x14ac:dyDescent="0.2">
      <c r="A247" s="6"/>
      <c r="B247" s="181" t="s">
        <v>106</v>
      </c>
      <c r="C247" s="182"/>
      <c r="D247" s="182"/>
      <c r="E247" s="182"/>
      <c r="F247" s="183"/>
      <c r="G247" s="184"/>
      <c r="H247" s="184"/>
      <c r="I247" s="42"/>
      <c r="J247" s="6"/>
    </row>
    <row r="248" spans="1:10" x14ac:dyDescent="0.2">
      <c r="A248" s="6"/>
      <c r="B248" s="181" t="s">
        <v>107</v>
      </c>
      <c r="C248" s="182"/>
      <c r="D248" s="182"/>
      <c r="E248" s="182"/>
      <c r="F248" s="183"/>
      <c r="G248" s="184"/>
      <c r="H248" s="184"/>
      <c r="I248" s="42"/>
      <c r="J248" s="6"/>
    </row>
    <row r="249" spans="1:10" x14ac:dyDescent="0.2">
      <c r="A249" s="6"/>
      <c r="B249" s="181" t="s">
        <v>108</v>
      </c>
      <c r="C249" s="182"/>
      <c r="D249" s="182"/>
      <c r="E249" s="182"/>
      <c r="F249" s="183"/>
      <c r="G249" s="184"/>
      <c r="H249" s="184"/>
      <c r="I249" s="42"/>
      <c r="J249" s="6"/>
    </row>
    <row r="250" spans="1:10" x14ac:dyDescent="0.2">
      <c r="A250" s="6"/>
      <c r="B250" s="181" t="s">
        <v>109</v>
      </c>
      <c r="C250" s="182"/>
      <c r="D250" s="182"/>
      <c r="E250" s="182"/>
      <c r="F250" s="183"/>
      <c r="G250" s="184"/>
      <c r="H250" s="184"/>
      <c r="I250" s="42"/>
      <c r="J250" s="6"/>
    </row>
    <row r="251" spans="1:10" ht="17" thickBot="1" x14ac:dyDescent="0.25">
      <c r="A251" s="6"/>
      <c r="B251" s="50"/>
      <c r="C251" s="29"/>
      <c r="D251" s="51"/>
      <c r="E251" s="51"/>
      <c r="F251" s="51"/>
      <c r="G251" s="51"/>
      <c r="H251" s="51"/>
      <c r="I251" s="52"/>
      <c r="J251" s="6"/>
    </row>
    <row r="252" spans="1:10" ht="17" thickBot="1" x14ac:dyDescent="0.25">
      <c r="A252" s="6"/>
      <c r="B252" s="6"/>
      <c r="C252" s="26"/>
      <c r="D252" s="6"/>
      <c r="E252" s="6"/>
      <c r="F252" s="6"/>
      <c r="G252" s="6"/>
      <c r="H252" s="6"/>
      <c r="I252" s="6"/>
      <c r="J252" s="6"/>
    </row>
    <row r="253" spans="1:10" x14ac:dyDescent="0.2">
      <c r="A253" s="6"/>
      <c r="B253" s="37"/>
      <c r="C253" s="23"/>
      <c r="D253" s="38"/>
      <c r="E253" s="38"/>
      <c r="F253" s="38"/>
      <c r="G253" s="38"/>
      <c r="H253" s="38"/>
      <c r="I253" s="39"/>
      <c r="J253" s="6"/>
    </row>
    <row r="254" spans="1:10" x14ac:dyDescent="0.2">
      <c r="A254" s="6"/>
      <c r="B254" s="40" t="s">
        <v>85</v>
      </c>
      <c r="C254" s="60">
        <v>11</v>
      </c>
      <c r="D254" s="6"/>
      <c r="E254" s="41" t="s">
        <v>86</v>
      </c>
      <c r="F254" s="193" t="str">
        <f>IF(Itsearviointi!E$3&lt;&gt;"",Itsearviointi!E$3,"")</f>
        <v>Projekti</v>
      </c>
      <c r="G254" s="194"/>
      <c r="H254" s="6"/>
      <c r="I254" s="42"/>
      <c r="J254" s="6"/>
    </row>
    <row r="255" spans="1:10" x14ac:dyDescent="0.2">
      <c r="A255" s="6"/>
      <c r="B255" s="40"/>
      <c r="C255" s="26"/>
      <c r="D255" s="6"/>
      <c r="E255" s="6"/>
      <c r="F255" s="6"/>
      <c r="G255" s="6"/>
      <c r="H255" s="6"/>
      <c r="I255" s="42"/>
      <c r="J255" s="6"/>
    </row>
    <row r="256" spans="1:10" x14ac:dyDescent="0.2">
      <c r="A256" s="6"/>
      <c r="B256" s="40" t="s">
        <v>110</v>
      </c>
      <c r="C256" s="192"/>
      <c r="D256" s="192"/>
      <c r="E256" s="192"/>
      <c r="F256" s="192"/>
      <c r="G256" s="192"/>
      <c r="H256" s="192"/>
      <c r="I256" s="42"/>
      <c r="J256" s="6"/>
    </row>
    <row r="257" spans="1:10" x14ac:dyDescent="0.2">
      <c r="A257" s="6"/>
      <c r="B257" s="40" t="s">
        <v>88</v>
      </c>
      <c r="C257" s="192"/>
      <c r="D257" s="192"/>
      <c r="E257" s="192"/>
      <c r="F257" s="192"/>
      <c r="G257" s="192"/>
      <c r="H257" s="192"/>
      <c r="I257" s="42"/>
      <c r="J257" s="6"/>
    </row>
    <row r="258" spans="1:10" ht="30" customHeight="1" x14ac:dyDescent="0.2">
      <c r="A258" s="6"/>
      <c r="B258" s="43" t="s">
        <v>89</v>
      </c>
      <c r="C258" s="185"/>
      <c r="D258" s="185"/>
      <c r="E258" s="185"/>
      <c r="F258" s="185"/>
      <c r="G258" s="185"/>
      <c r="H258" s="185"/>
      <c r="I258" s="42"/>
      <c r="J258" s="6"/>
    </row>
    <row r="259" spans="1:10" ht="45" x14ac:dyDescent="0.2">
      <c r="A259" s="6"/>
      <c r="B259" s="40"/>
      <c r="C259" s="186" t="s">
        <v>90</v>
      </c>
      <c r="D259" s="187"/>
      <c r="E259" s="44" t="s">
        <v>91</v>
      </c>
      <c r="F259" s="44" t="s">
        <v>92</v>
      </c>
      <c r="G259" s="44" t="s">
        <v>93</v>
      </c>
      <c r="H259" s="44" t="s">
        <v>94</v>
      </c>
      <c r="I259" s="42"/>
      <c r="J259" s="6"/>
    </row>
    <row r="260" spans="1:10" x14ac:dyDescent="0.2">
      <c r="A260" s="6"/>
      <c r="B260" s="40" t="s">
        <v>95</v>
      </c>
      <c r="C260" s="188"/>
      <c r="D260" s="188"/>
      <c r="E260" s="45"/>
      <c r="F260" s="45"/>
      <c r="G260" s="45"/>
      <c r="H260" s="46"/>
      <c r="I260" s="42"/>
      <c r="J260" s="6"/>
    </row>
    <row r="261" spans="1:10" x14ac:dyDescent="0.2">
      <c r="A261" s="6"/>
      <c r="B261" s="189" t="s">
        <v>96</v>
      </c>
      <c r="C261" s="190" t="s">
        <v>97</v>
      </c>
      <c r="D261" s="190"/>
      <c r="E261" s="191"/>
      <c r="F261" s="6"/>
      <c r="G261" s="6"/>
      <c r="H261" s="6"/>
      <c r="I261" s="42"/>
      <c r="J261" s="6"/>
    </row>
    <row r="262" spans="1:10" x14ac:dyDescent="0.2">
      <c r="A262" s="6"/>
      <c r="B262" s="189"/>
      <c r="C262" s="192"/>
      <c r="D262" s="192"/>
      <c r="E262" s="53"/>
      <c r="F262" s="6"/>
      <c r="G262" s="6"/>
      <c r="H262" s="6"/>
      <c r="I262" s="42"/>
      <c r="J262" s="6"/>
    </row>
    <row r="263" spans="1:10" ht="30" customHeight="1" x14ac:dyDescent="0.2">
      <c r="A263" s="6"/>
      <c r="B263" s="43" t="s">
        <v>98</v>
      </c>
      <c r="C263" s="185"/>
      <c r="D263" s="185"/>
      <c r="E263" s="185"/>
      <c r="F263" s="185"/>
      <c r="G263" s="185"/>
      <c r="H263" s="185"/>
      <c r="I263" s="42"/>
      <c r="J263" s="6"/>
    </row>
    <row r="264" spans="1:10" ht="70" customHeight="1" x14ac:dyDescent="0.2">
      <c r="A264" s="6"/>
      <c r="B264" s="48" t="s">
        <v>99</v>
      </c>
      <c r="C264" s="185"/>
      <c r="D264" s="185"/>
      <c r="E264" s="185"/>
      <c r="F264" s="185"/>
      <c r="G264" s="185"/>
      <c r="H264" s="185"/>
      <c r="I264" s="42"/>
      <c r="J264" s="6"/>
    </row>
    <row r="265" spans="1:10" x14ac:dyDescent="0.2">
      <c r="A265" s="6"/>
      <c r="B265" s="49"/>
      <c r="C265" s="26"/>
      <c r="D265" s="6"/>
      <c r="E265" s="6"/>
      <c r="F265" s="6"/>
      <c r="G265" s="6"/>
      <c r="H265" s="6"/>
      <c r="I265" s="42"/>
      <c r="J265" s="6"/>
    </row>
    <row r="266" spans="1:10" x14ac:dyDescent="0.2">
      <c r="A266" s="6"/>
      <c r="B266" s="181" t="s">
        <v>100</v>
      </c>
      <c r="C266" s="182"/>
      <c r="D266" s="182"/>
      <c r="E266" s="182"/>
      <c r="F266" s="183"/>
      <c r="G266" s="184"/>
      <c r="H266" s="184"/>
      <c r="I266" s="42"/>
      <c r="J266" s="6"/>
    </row>
    <row r="267" spans="1:10" x14ac:dyDescent="0.2">
      <c r="A267" s="6"/>
      <c r="B267" s="181" t="s">
        <v>101</v>
      </c>
      <c r="C267" s="182"/>
      <c r="D267" s="182"/>
      <c r="E267" s="182"/>
      <c r="F267" s="183"/>
      <c r="G267" s="184"/>
      <c r="H267" s="184"/>
      <c r="I267" s="42"/>
      <c r="J267" s="6"/>
    </row>
    <row r="268" spans="1:10" x14ac:dyDescent="0.2">
      <c r="A268" s="6"/>
      <c r="B268" s="181" t="s">
        <v>102</v>
      </c>
      <c r="C268" s="182"/>
      <c r="D268" s="182"/>
      <c r="E268" s="182"/>
      <c r="F268" s="183"/>
      <c r="G268" s="184"/>
      <c r="H268" s="184"/>
      <c r="I268" s="42"/>
      <c r="J268" s="6"/>
    </row>
    <row r="269" spans="1:10" x14ac:dyDescent="0.2">
      <c r="A269" s="6"/>
      <c r="B269" s="181" t="s">
        <v>103</v>
      </c>
      <c r="C269" s="182"/>
      <c r="D269" s="182"/>
      <c r="E269" s="182"/>
      <c r="F269" s="183"/>
      <c r="G269" s="184"/>
      <c r="H269" s="184"/>
      <c r="I269" s="42"/>
      <c r="J269" s="6"/>
    </row>
    <row r="270" spans="1:10" x14ac:dyDescent="0.2">
      <c r="A270" s="6"/>
      <c r="B270" s="181" t="s">
        <v>104</v>
      </c>
      <c r="C270" s="182"/>
      <c r="D270" s="182"/>
      <c r="E270" s="182"/>
      <c r="F270" s="183"/>
      <c r="G270" s="184"/>
      <c r="H270" s="184"/>
      <c r="I270" s="42"/>
      <c r="J270" s="6"/>
    </row>
    <row r="271" spans="1:10" x14ac:dyDescent="0.2">
      <c r="A271" s="6"/>
      <c r="B271" s="181" t="s">
        <v>105</v>
      </c>
      <c r="C271" s="182"/>
      <c r="D271" s="182"/>
      <c r="E271" s="182"/>
      <c r="F271" s="183"/>
      <c r="G271" s="184"/>
      <c r="H271" s="184"/>
      <c r="I271" s="42"/>
      <c r="J271" s="6"/>
    </row>
    <row r="272" spans="1:10" x14ac:dyDescent="0.2">
      <c r="A272" s="6"/>
      <c r="B272" s="181" t="s">
        <v>106</v>
      </c>
      <c r="C272" s="182"/>
      <c r="D272" s="182"/>
      <c r="E272" s="182"/>
      <c r="F272" s="183"/>
      <c r="G272" s="184"/>
      <c r="H272" s="184"/>
      <c r="I272" s="42"/>
      <c r="J272" s="6"/>
    </row>
    <row r="273" spans="1:10" x14ac:dyDescent="0.2">
      <c r="A273" s="6"/>
      <c r="B273" s="181" t="s">
        <v>107</v>
      </c>
      <c r="C273" s="182"/>
      <c r="D273" s="182"/>
      <c r="E273" s="182"/>
      <c r="F273" s="183"/>
      <c r="G273" s="184"/>
      <c r="H273" s="184"/>
      <c r="I273" s="42"/>
      <c r="J273" s="6"/>
    </row>
    <row r="274" spans="1:10" x14ac:dyDescent="0.2">
      <c r="A274" s="6"/>
      <c r="B274" s="181" t="s">
        <v>108</v>
      </c>
      <c r="C274" s="182"/>
      <c r="D274" s="182"/>
      <c r="E274" s="182"/>
      <c r="F274" s="183"/>
      <c r="G274" s="184"/>
      <c r="H274" s="184"/>
      <c r="I274" s="42"/>
      <c r="J274" s="6"/>
    </row>
    <row r="275" spans="1:10" x14ac:dyDescent="0.2">
      <c r="A275" s="6"/>
      <c r="B275" s="181" t="s">
        <v>109</v>
      </c>
      <c r="C275" s="182"/>
      <c r="D275" s="182"/>
      <c r="E275" s="182"/>
      <c r="F275" s="183"/>
      <c r="G275" s="184"/>
      <c r="H275" s="184"/>
      <c r="I275" s="42"/>
      <c r="J275" s="6"/>
    </row>
    <row r="276" spans="1:10" ht="17" thickBot="1" x14ac:dyDescent="0.25">
      <c r="A276" s="6"/>
      <c r="B276" s="50"/>
      <c r="C276" s="29"/>
      <c r="D276" s="51"/>
      <c r="E276" s="51"/>
      <c r="F276" s="51"/>
      <c r="G276" s="51"/>
      <c r="H276" s="51"/>
      <c r="I276" s="52"/>
      <c r="J276" s="6"/>
    </row>
    <row r="277" spans="1:10" ht="17" thickBot="1" x14ac:dyDescent="0.25">
      <c r="A277" s="6"/>
      <c r="B277" s="6"/>
      <c r="C277" s="26"/>
      <c r="D277" s="6"/>
      <c r="E277" s="6"/>
      <c r="F277" s="6"/>
      <c r="G277" s="6"/>
      <c r="H277" s="6"/>
      <c r="I277" s="6"/>
      <c r="J277" s="6"/>
    </row>
    <row r="278" spans="1:10" x14ac:dyDescent="0.2">
      <c r="A278" s="6"/>
      <c r="B278" s="37"/>
      <c r="C278" s="23"/>
      <c r="D278" s="38"/>
      <c r="E278" s="38"/>
      <c r="F278" s="38"/>
      <c r="G278" s="38"/>
      <c r="H278" s="38"/>
      <c r="I278" s="39"/>
      <c r="J278" s="6"/>
    </row>
    <row r="279" spans="1:10" x14ac:dyDescent="0.2">
      <c r="A279" s="6"/>
      <c r="B279" s="40" t="s">
        <v>85</v>
      </c>
      <c r="C279" s="60">
        <v>12</v>
      </c>
      <c r="D279" s="6"/>
      <c r="E279" s="41" t="s">
        <v>86</v>
      </c>
      <c r="F279" s="193" t="str">
        <f>IF(Itsearviointi!E$3&lt;&gt;"",Itsearviointi!E$3,"")</f>
        <v>Projekti</v>
      </c>
      <c r="G279" s="194"/>
      <c r="H279" s="6"/>
      <c r="I279" s="42"/>
      <c r="J279" s="6"/>
    </row>
    <row r="280" spans="1:10" x14ac:dyDescent="0.2">
      <c r="A280" s="6"/>
      <c r="B280" s="40"/>
      <c r="C280" s="26"/>
      <c r="D280" s="6"/>
      <c r="E280" s="6"/>
      <c r="F280" s="6"/>
      <c r="G280" s="6"/>
      <c r="H280" s="6"/>
      <c r="I280" s="42"/>
      <c r="J280" s="6"/>
    </row>
    <row r="281" spans="1:10" x14ac:dyDescent="0.2">
      <c r="A281" s="6"/>
      <c r="B281" s="40" t="s">
        <v>110</v>
      </c>
      <c r="C281" s="192"/>
      <c r="D281" s="192"/>
      <c r="E281" s="192"/>
      <c r="F281" s="192"/>
      <c r="G281" s="192"/>
      <c r="H281" s="192"/>
      <c r="I281" s="42"/>
      <c r="J281" s="6"/>
    </row>
    <row r="282" spans="1:10" x14ac:dyDescent="0.2">
      <c r="A282" s="6"/>
      <c r="B282" s="40" t="s">
        <v>88</v>
      </c>
      <c r="C282" s="192"/>
      <c r="D282" s="192"/>
      <c r="E282" s="192"/>
      <c r="F282" s="192"/>
      <c r="G282" s="192"/>
      <c r="H282" s="192"/>
      <c r="I282" s="42"/>
      <c r="J282" s="6"/>
    </row>
    <row r="283" spans="1:10" ht="30" customHeight="1" x14ac:dyDescent="0.2">
      <c r="A283" s="6"/>
      <c r="B283" s="43" t="s">
        <v>89</v>
      </c>
      <c r="C283" s="185"/>
      <c r="D283" s="185"/>
      <c r="E283" s="185"/>
      <c r="F283" s="185"/>
      <c r="G283" s="185"/>
      <c r="H283" s="185"/>
      <c r="I283" s="42"/>
      <c r="J283" s="6"/>
    </row>
    <row r="284" spans="1:10" ht="45" x14ac:dyDescent="0.2">
      <c r="A284" s="6"/>
      <c r="B284" s="40"/>
      <c r="C284" s="186" t="s">
        <v>90</v>
      </c>
      <c r="D284" s="187"/>
      <c r="E284" s="44" t="s">
        <v>91</v>
      </c>
      <c r="F284" s="44" t="s">
        <v>92</v>
      </c>
      <c r="G284" s="44" t="s">
        <v>93</v>
      </c>
      <c r="H284" s="44" t="s">
        <v>94</v>
      </c>
      <c r="I284" s="42"/>
      <c r="J284" s="6"/>
    </row>
    <row r="285" spans="1:10" x14ac:dyDescent="0.2">
      <c r="A285" s="6"/>
      <c r="B285" s="40" t="s">
        <v>95</v>
      </c>
      <c r="C285" s="188"/>
      <c r="D285" s="188"/>
      <c r="E285" s="45"/>
      <c r="F285" s="45"/>
      <c r="G285" s="45"/>
      <c r="H285" s="46"/>
      <c r="I285" s="42"/>
      <c r="J285" s="6"/>
    </row>
    <row r="286" spans="1:10" x14ac:dyDescent="0.2">
      <c r="A286" s="6"/>
      <c r="B286" s="189" t="s">
        <v>96</v>
      </c>
      <c r="C286" s="190" t="s">
        <v>97</v>
      </c>
      <c r="D286" s="190"/>
      <c r="E286" s="191"/>
      <c r="F286" s="6"/>
      <c r="G286" s="6"/>
      <c r="H286" s="6"/>
      <c r="I286" s="42"/>
      <c r="J286" s="6"/>
    </row>
    <row r="287" spans="1:10" x14ac:dyDescent="0.2">
      <c r="A287" s="6"/>
      <c r="B287" s="189"/>
      <c r="C287" s="192"/>
      <c r="D287" s="192"/>
      <c r="E287" s="53"/>
      <c r="F287" s="6"/>
      <c r="G287" s="6"/>
      <c r="H287" s="6"/>
      <c r="I287" s="42"/>
      <c r="J287" s="6"/>
    </row>
    <row r="288" spans="1:10" ht="30" customHeight="1" x14ac:dyDescent="0.2">
      <c r="A288" s="6"/>
      <c r="B288" s="43" t="s">
        <v>98</v>
      </c>
      <c r="C288" s="185"/>
      <c r="D288" s="185"/>
      <c r="E288" s="185"/>
      <c r="F288" s="185"/>
      <c r="G288" s="185"/>
      <c r="H288" s="185"/>
      <c r="I288" s="42"/>
      <c r="J288" s="6"/>
    </row>
    <row r="289" spans="1:10" ht="70" customHeight="1" x14ac:dyDescent="0.2">
      <c r="A289" s="6"/>
      <c r="B289" s="48" t="s">
        <v>99</v>
      </c>
      <c r="C289" s="185"/>
      <c r="D289" s="185"/>
      <c r="E289" s="185"/>
      <c r="F289" s="185"/>
      <c r="G289" s="185"/>
      <c r="H289" s="185"/>
      <c r="I289" s="42"/>
      <c r="J289" s="6"/>
    </row>
    <row r="290" spans="1:10" x14ac:dyDescent="0.2">
      <c r="A290" s="6"/>
      <c r="B290" s="49"/>
      <c r="C290" s="26"/>
      <c r="D290" s="6"/>
      <c r="E290" s="6"/>
      <c r="F290" s="6"/>
      <c r="G290" s="6"/>
      <c r="H290" s="6"/>
      <c r="I290" s="42"/>
      <c r="J290" s="6"/>
    </row>
    <row r="291" spans="1:10" x14ac:dyDescent="0.2">
      <c r="A291" s="6"/>
      <c r="B291" s="181" t="s">
        <v>100</v>
      </c>
      <c r="C291" s="182"/>
      <c r="D291" s="182"/>
      <c r="E291" s="182"/>
      <c r="F291" s="183"/>
      <c r="G291" s="184"/>
      <c r="H291" s="184"/>
      <c r="I291" s="42"/>
      <c r="J291" s="6"/>
    </row>
    <row r="292" spans="1:10" x14ac:dyDescent="0.2">
      <c r="A292" s="6"/>
      <c r="B292" s="181" t="s">
        <v>101</v>
      </c>
      <c r="C292" s="182"/>
      <c r="D292" s="182"/>
      <c r="E292" s="182"/>
      <c r="F292" s="183"/>
      <c r="G292" s="184"/>
      <c r="H292" s="184"/>
      <c r="I292" s="42"/>
      <c r="J292" s="6"/>
    </row>
    <row r="293" spans="1:10" x14ac:dyDescent="0.2">
      <c r="A293" s="6"/>
      <c r="B293" s="181" t="s">
        <v>102</v>
      </c>
      <c r="C293" s="182"/>
      <c r="D293" s="182"/>
      <c r="E293" s="182"/>
      <c r="F293" s="183"/>
      <c r="G293" s="184"/>
      <c r="H293" s="184"/>
      <c r="I293" s="42"/>
      <c r="J293" s="6"/>
    </row>
    <row r="294" spans="1:10" x14ac:dyDescent="0.2">
      <c r="A294" s="6"/>
      <c r="B294" s="181" t="s">
        <v>103</v>
      </c>
      <c r="C294" s="182"/>
      <c r="D294" s="182"/>
      <c r="E294" s="182"/>
      <c r="F294" s="183"/>
      <c r="G294" s="184"/>
      <c r="H294" s="184"/>
      <c r="I294" s="42"/>
      <c r="J294" s="6"/>
    </row>
    <row r="295" spans="1:10" x14ac:dyDescent="0.2">
      <c r="A295" s="6"/>
      <c r="B295" s="181" t="s">
        <v>104</v>
      </c>
      <c r="C295" s="182"/>
      <c r="D295" s="182"/>
      <c r="E295" s="182"/>
      <c r="F295" s="183"/>
      <c r="G295" s="184"/>
      <c r="H295" s="184"/>
      <c r="I295" s="42"/>
      <c r="J295" s="6"/>
    </row>
    <row r="296" spans="1:10" x14ac:dyDescent="0.2">
      <c r="A296" s="6"/>
      <c r="B296" s="181" t="s">
        <v>105</v>
      </c>
      <c r="C296" s="182"/>
      <c r="D296" s="182"/>
      <c r="E296" s="182"/>
      <c r="F296" s="183"/>
      <c r="G296" s="184"/>
      <c r="H296" s="184"/>
      <c r="I296" s="42"/>
      <c r="J296" s="6"/>
    </row>
    <row r="297" spans="1:10" x14ac:dyDescent="0.2">
      <c r="A297" s="6"/>
      <c r="B297" s="181" t="s">
        <v>106</v>
      </c>
      <c r="C297" s="182"/>
      <c r="D297" s="182"/>
      <c r="E297" s="182"/>
      <c r="F297" s="183"/>
      <c r="G297" s="184"/>
      <c r="H297" s="184"/>
      <c r="I297" s="42"/>
      <c r="J297" s="6"/>
    </row>
    <row r="298" spans="1:10" x14ac:dyDescent="0.2">
      <c r="A298" s="6"/>
      <c r="B298" s="181" t="s">
        <v>107</v>
      </c>
      <c r="C298" s="182"/>
      <c r="D298" s="182"/>
      <c r="E298" s="182"/>
      <c r="F298" s="183"/>
      <c r="G298" s="184"/>
      <c r="H298" s="184"/>
      <c r="I298" s="42"/>
      <c r="J298" s="6"/>
    </row>
    <row r="299" spans="1:10" x14ac:dyDescent="0.2">
      <c r="A299" s="6"/>
      <c r="B299" s="181" t="s">
        <v>108</v>
      </c>
      <c r="C299" s="182"/>
      <c r="D299" s="182"/>
      <c r="E299" s="182"/>
      <c r="F299" s="183"/>
      <c r="G299" s="184"/>
      <c r="H299" s="184"/>
      <c r="I299" s="42"/>
      <c r="J299" s="6"/>
    </row>
    <row r="300" spans="1:10" x14ac:dyDescent="0.2">
      <c r="A300" s="6"/>
      <c r="B300" s="181" t="s">
        <v>109</v>
      </c>
      <c r="C300" s="182"/>
      <c r="D300" s="182"/>
      <c r="E300" s="182"/>
      <c r="F300" s="183"/>
      <c r="G300" s="184"/>
      <c r="H300" s="184"/>
      <c r="I300" s="42"/>
      <c r="J300" s="6"/>
    </row>
    <row r="301" spans="1:10" ht="17" thickBot="1" x14ac:dyDescent="0.25">
      <c r="A301" s="6"/>
      <c r="B301" s="50"/>
      <c r="C301" s="29"/>
      <c r="D301" s="51"/>
      <c r="E301" s="51"/>
      <c r="F301" s="51"/>
      <c r="G301" s="51"/>
      <c r="H301" s="51"/>
      <c r="I301" s="52"/>
      <c r="J301" s="6"/>
    </row>
    <row r="302" spans="1:10" ht="17" thickBot="1" x14ac:dyDescent="0.25">
      <c r="A302" s="6"/>
      <c r="B302" s="6"/>
      <c r="C302" s="26"/>
      <c r="D302" s="6"/>
      <c r="E302" s="6"/>
      <c r="F302" s="6"/>
      <c r="G302" s="6"/>
      <c r="H302" s="6"/>
      <c r="I302" s="6"/>
      <c r="J302" s="6"/>
    </row>
    <row r="303" spans="1:10" x14ac:dyDescent="0.2">
      <c r="A303" s="6"/>
      <c r="B303" s="37"/>
      <c r="C303" s="23"/>
      <c r="D303" s="38"/>
      <c r="E303" s="38"/>
      <c r="F303" s="38"/>
      <c r="G303" s="38"/>
      <c r="H303" s="38"/>
      <c r="I303" s="39"/>
      <c r="J303" s="6"/>
    </row>
    <row r="304" spans="1:10" x14ac:dyDescent="0.2">
      <c r="A304" s="6"/>
      <c r="B304" s="40" t="s">
        <v>85</v>
      </c>
      <c r="C304" s="60">
        <v>13</v>
      </c>
      <c r="D304" s="6"/>
      <c r="E304" s="41" t="s">
        <v>86</v>
      </c>
      <c r="F304" s="193" t="str">
        <f>IF(Itsearviointi!E$3&lt;&gt;"",Itsearviointi!E$3,"")</f>
        <v>Projekti</v>
      </c>
      <c r="G304" s="194"/>
      <c r="H304" s="6"/>
      <c r="I304" s="42"/>
      <c r="J304" s="6"/>
    </row>
    <row r="305" spans="1:10" x14ac:dyDescent="0.2">
      <c r="A305" s="6"/>
      <c r="B305" s="40"/>
      <c r="C305" s="26"/>
      <c r="D305" s="6"/>
      <c r="E305" s="6"/>
      <c r="F305" s="6"/>
      <c r="G305" s="6"/>
      <c r="H305" s="6"/>
      <c r="I305" s="42"/>
      <c r="J305" s="6"/>
    </row>
    <row r="306" spans="1:10" x14ac:dyDescent="0.2">
      <c r="A306" s="6"/>
      <c r="B306" s="40" t="s">
        <v>110</v>
      </c>
      <c r="C306" s="192"/>
      <c r="D306" s="192"/>
      <c r="E306" s="192"/>
      <c r="F306" s="192"/>
      <c r="G306" s="192"/>
      <c r="H306" s="192"/>
      <c r="I306" s="42"/>
      <c r="J306" s="6"/>
    </row>
    <row r="307" spans="1:10" x14ac:dyDescent="0.2">
      <c r="A307" s="6"/>
      <c r="B307" s="40" t="s">
        <v>88</v>
      </c>
      <c r="C307" s="192"/>
      <c r="D307" s="192"/>
      <c r="E307" s="192"/>
      <c r="F307" s="192"/>
      <c r="G307" s="192"/>
      <c r="H307" s="192"/>
      <c r="I307" s="42"/>
      <c r="J307" s="6"/>
    </row>
    <row r="308" spans="1:10" ht="30" customHeight="1" x14ac:dyDescent="0.2">
      <c r="A308" s="6"/>
      <c r="B308" s="43" t="s">
        <v>89</v>
      </c>
      <c r="C308" s="185"/>
      <c r="D308" s="185"/>
      <c r="E308" s="185"/>
      <c r="F308" s="185"/>
      <c r="G308" s="185"/>
      <c r="H308" s="185"/>
      <c r="I308" s="42"/>
      <c r="J308" s="6"/>
    </row>
    <row r="309" spans="1:10" ht="45" x14ac:dyDescent="0.2">
      <c r="A309" s="6"/>
      <c r="B309" s="40"/>
      <c r="C309" s="186" t="s">
        <v>90</v>
      </c>
      <c r="D309" s="187"/>
      <c r="E309" s="44" t="s">
        <v>91</v>
      </c>
      <c r="F309" s="44" t="s">
        <v>92</v>
      </c>
      <c r="G309" s="44" t="s">
        <v>93</v>
      </c>
      <c r="H309" s="44" t="s">
        <v>94</v>
      </c>
      <c r="I309" s="42"/>
      <c r="J309" s="6"/>
    </row>
    <row r="310" spans="1:10" x14ac:dyDescent="0.2">
      <c r="A310" s="6"/>
      <c r="B310" s="40" t="s">
        <v>95</v>
      </c>
      <c r="C310" s="188"/>
      <c r="D310" s="188"/>
      <c r="E310" s="45"/>
      <c r="F310" s="45"/>
      <c r="G310" s="45"/>
      <c r="H310" s="46"/>
      <c r="I310" s="42"/>
      <c r="J310" s="6"/>
    </row>
    <row r="311" spans="1:10" x14ac:dyDescent="0.2">
      <c r="A311" s="6"/>
      <c r="B311" s="189" t="s">
        <v>96</v>
      </c>
      <c r="C311" s="190" t="s">
        <v>97</v>
      </c>
      <c r="D311" s="190"/>
      <c r="E311" s="191"/>
      <c r="F311" s="6"/>
      <c r="G311" s="6"/>
      <c r="H311" s="6"/>
      <c r="I311" s="42"/>
      <c r="J311" s="6"/>
    </row>
    <row r="312" spans="1:10" x14ac:dyDescent="0.2">
      <c r="A312" s="6"/>
      <c r="B312" s="189"/>
      <c r="C312" s="192"/>
      <c r="D312" s="192"/>
      <c r="E312" s="53"/>
      <c r="F312" s="6"/>
      <c r="G312" s="6"/>
      <c r="H312" s="6"/>
      <c r="I312" s="42"/>
      <c r="J312" s="6"/>
    </row>
    <row r="313" spans="1:10" ht="30" customHeight="1" x14ac:dyDescent="0.2">
      <c r="A313" s="6"/>
      <c r="B313" s="43" t="s">
        <v>98</v>
      </c>
      <c r="C313" s="185"/>
      <c r="D313" s="185"/>
      <c r="E313" s="185"/>
      <c r="F313" s="185"/>
      <c r="G313" s="185"/>
      <c r="H313" s="185"/>
      <c r="I313" s="42"/>
      <c r="J313" s="6"/>
    </row>
    <row r="314" spans="1:10" ht="70" customHeight="1" x14ac:dyDescent="0.2">
      <c r="A314" s="6"/>
      <c r="B314" s="48" t="s">
        <v>99</v>
      </c>
      <c r="C314" s="185"/>
      <c r="D314" s="185"/>
      <c r="E314" s="185"/>
      <c r="F314" s="185"/>
      <c r="G314" s="185"/>
      <c r="H314" s="185"/>
      <c r="I314" s="42"/>
      <c r="J314" s="6"/>
    </row>
    <row r="315" spans="1:10" x14ac:dyDescent="0.2">
      <c r="A315" s="6"/>
      <c r="B315" s="49"/>
      <c r="C315" s="26"/>
      <c r="D315" s="6"/>
      <c r="E315" s="6"/>
      <c r="F315" s="6"/>
      <c r="G315" s="6"/>
      <c r="H315" s="6"/>
      <c r="I315" s="42"/>
      <c r="J315" s="6"/>
    </row>
    <row r="316" spans="1:10" x14ac:dyDescent="0.2">
      <c r="A316" s="6"/>
      <c r="B316" s="181" t="s">
        <v>100</v>
      </c>
      <c r="C316" s="182"/>
      <c r="D316" s="182"/>
      <c r="E316" s="182"/>
      <c r="F316" s="183"/>
      <c r="G316" s="184"/>
      <c r="H316" s="184"/>
      <c r="I316" s="42"/>
      <c r="J316" s="6"/>
    </row>
    <row r="317" spans="1:10" x14ac:dyDescent="0.2">
      <c r="A317" s="6"/>
      <c r="B317" s="181" t="s">
        <v>101</v>
      </c>
      <c r="C317" s="182"/>
      <c r="D317" s="182"/>
      <c r="E317" s="182"/>
      <c r="F317" s="183"/>
      <c r="G317" s="184"/>
      <c r="H317" s="184"/>
      <c r="I317" s="42"/>
      <c r="J317" s="6"/>
    </row>
    <row r="318" spans="1:10" x14ac:dyDescent="0.2">
      <c r="A318" s="6"/>
      <c r="B318" s="181" t="s">
        <v>102</v>
      </c>
      <c r="C318" s="182"/>
      <c r="D318" s="182"/>
      <c r="E318" s="182"/>
      <c r="F318" s="183"/>
      <c r="G318" s="184"/>
      <c r="H318" s="184"/>
      <c r="I318" s="42"/>
      <c r="J318" s="6"/>
    </row>
    <row r="319" spans="1:10" x14ac:dyDescent="0.2">
      <c r="A319" s="6"/>
      <c r="B319" s="181" t="s">
        <v>103</v>
      </c>
      <c r="C319" s="182"/>
      <c r="D319" s="182"/>
      <c r="E319" s="182"/>
      <c r="F319" s="183"/>
      <c r="G319" s="184"/>
      <c r="H319" s="184"/>
      <c r="I319" s="42"/>
      <c r="J319" s="6"/>
    </row>
    <row r="320" spans="1:10" x14ac:dyDescent="0.2">
      <c r="A320" s="6"/>
      <c r="B320" s="181" t="s">
        <v>104</v>
      </c>
      <c r="C320" s="182"/>
      <c r="D320" s="182"/>
      <c r="E320" s="182"/>
      <c r="F320" s="183"/>
      <c r="G320" s="184"/>
      <c r="H320" s="184"/>
      <c r="I320" s="42"/>
      <c r="J320" s="6"/>
    </row>
    <row r="321" spans="1:10" x14ac:dyDescent="0.2">
      <c r="A321" s="6"/>
      <c r="B321" s="181" t="s">
        <v>105</v>
      </c>
      <c r="C321" s="182"/>
      <c r="D321" s="182"/>
      <c r="E321" s="182"/>
      <c r="F321" s="183"/>
      <c r="G321" s="184"/>
      <c r="H321" s="184"/>
      <c r="I321" s="42"/>
      <c r="J321" s="6"/>
    </row>
    <row r="322" spans="1:10" x14ac:dyDescent="0.2">
      <c r="A322" s="6"/>
      <c r="B322" s="181" t="s">
        <v>106</v>
      </c>
      <c r="C322" s="182"/>
      <c r="D322" s="182"/>
      <c r="E322" s="182"/>
      <c r="F322" s="183"/>
      <c r="G322" s="184"/>
      <c r="H322" s="184"/>
      <c r="I322" s="42"/>
      <c r="J322" s="6"/>
    </row>
    <row r="323" spans="1:10" x14ac:dyDescent="0.2">
      <c r="A323" s="6"/>
      <c r="B323" s="181" t="s">
        <v>107</v>
      </c>
      <c r="C323" s="182"/>
      <c r="D323" s="182"/>
      <c r="E323" s="182"/>
      <c r="F323" s="183"/>
      <c r="G323" s="184"/>
      <c r="H323" s="184"/>
      <c r="I323" s="42"/>
      <c r="J323" s="6"/>
    </row>
    <row r="324" spans="1:10" x14ac:dyDescent="0.2">
      <c r="A324" s="6"/>
      <c r="B324" s="181" t="s">
        <v>108</v>
      </c>
      <c r="C324" s="182"/>
      <c r="D324" s="182"/>
      <c r="E324" s="182"/>
      <c r="F324" s="183"/>
      <c r="G324" s="184"/>
      <c r="H324" s="184"/>
      <c r="I324" s="42"/>
      <c r="J324" s="6"/>
    </row>
    <row r="325" spans="1:10" x14ac:dyDescent="0.2">
      <c r="A325" s="6"/>
      <c r="B325" s="181" t="s">
        <v>109</v>
      </c>
      <c r="C325" s="182"/>
      <c r="D325" s="182"/>
      <c r="E325" s="182"/>
      <c r="F325" s="183"/>
      <c r="G325" s="184"/>
      <c r="H325" s="184"/>
      <c r="I325" s="42"/>
      <c r="J325" s="6"/>
    </row>
    <row r="326" spans="1:10" ht="17" thickBot="1" x14ac:dyDescent="0.25">
      <c r="A326" s="6"/>
      <c r="B326" s="50"/>
      <c r="C326" s="29"/>
      <c r="D326" s="51"/>
      <c r="E326" s="51"/>
      <c r="F326" s="51"/>
      <c r="G326" s="51"/>
      <c r="H326" s="51"/>
      <c r="I326" s="52"/>
      <c r="J326" s="6"/>
    </row>
    <row r="327" spans="1:10" ht="17" thickBot="1" x14ac:dyDescent="0.25">
      <c r="A327" s="6"/>
      <c r="B327" s="6"/>
      <c r="C327" s="26"/>
      <c r="D327" s="6"/>
      <c r="E327" s="6"/>
      <c r="F327" s="6"/>
      <c r="G327" s="6"/>
      <c r="H327" s="6"/>
      <c r="I327" s="6"/>
      <c r="J327" s="6"/>
    </row>
    <row r="328" spans="1:10" x14ac:dyDescent="0.2">
      <c r="A328" s="6"/>
      <c r="B328" s="37"/>
      <c r="C328" s="23"/>
      <c r="D328" s="38"/>
      <c r="E328" s="38"/>
      <c r="F328" s="38"/>
      <c r="G328" s="38"/>
      <c r="H328" s="38"/>
      <c r="I328" s="39"/>
      <c r="J328" s="6"/>
    </row>
    <row r="329" spans="1:10" x14ac:dyDescent="0.2">
      <c r="A329" s="6"/>
      <c r="B329" s="40" t="s">
        <v>85</v>
      </c>
      <c r="C329" s="60">
        <v>14</v>
      </c>
      <c r="D329" s="6"/>
      <c r="E329" s="41" t="s">
        <v>86</v>
      </c>
      <c r="F329" s="193" t="str">
        <f>IF(Itsearviointi!E$3&lt;&gt;"",Itsearviointi!E$3,"")</f>
        <v>Projekti</v>
      </c>
      <c r="G329" s="194"/>
      <c r="H329" s="6"/>
      <c r="I329" s="42"/>
      <c r="J329" s="6"/>
    </row>
    <row r="330" spans="1:10" x14ac:dyDescent="0.2">
      <c r="A330" s="6"/>
      <c r="B330" s="40"/>
      <c r="C330" s="26"/>
      <c r="D330" s="6"/>
      <c r="E330" s="6"/>
      <c r="F330" s="6"/>
      <c r="G330" s="6"/>
      <c r="H330" s="6"/>
      <c r="I330" s="42"/>
      <c r="J330" s="6"/>
    </row>
    <row r="331" spans="1:10" x14ac:dyDescent="0.2">
      <c r="A331" s="6"/>
      <c r="B331" s="40" t="s">
        <v>110</v>
      </c>
      <c r="C331" s="192"/>
      <c r="D331" s="192"/>
      <c r="E331" s="192"/>
      <c r="F331" s="192"/>
      <c r="G331" s="192"/>
      <c r="H331" s="192"/>
      <c r="I331" s="42"/>
      <c r="J331" s="6"/>
    </row>
    <row r="332" spans="1:10" x14ac:dyDescent="0.2">
      <c r="A332" s="6"/>
      <c r="B332" s="40" t="s">
        <v>88</v>
      </c>
      <c r="C332" s="192"/>
      <c r="D332" s="192"/>
      <c r="E332" s="192"/>
      <c r="F332" s="192"/>
      <c r="G332" s="192"/>
      <c r="H332" s="192"/>
      <c r="I332" s="42"/>
      <c r="J332" s="6"/>
    </row>
    <row r="333" spans="1:10" ht="30" customHeight="1" x14ac:dyDescent="0.2">
      <c r="A333" s="6"/>
      <c r="B333" s="43" t="s">
        <v>89</v>
      </c>
      <c r="C333" s="185"/>
      <c r="D333" s="185"/>
      <c r="E333" s="185"/>
      <c r="F333" s="185"/>
      <c r="G333" s="185"/>
      <c r="H333" s="185"/>
      <c r="I333" s="42"/>
      <c r="J333" s="6"/>
    </row>
    <row r="334" spans="1:10" ht="45" x14ac:dyDescent="0.2">
      <c r="A334" s="6"/>
      <c r="B334" s="40"/>
      <c r="C334" s="186" t="s">
        <v>90</v>
      </c>
      <c r="D334" s="187"/>
      <c r="E334" s="44" t="s">
        <v>91</v>
      </c>
      <c r="F334" s="44" t="s">
        <v>92</v>
      </c>
      <c r="G334" s="44" t="s">
        <v>93</v>
      </c>
      <c r="H334" s="44" t="s">
        <v>94</v>
      </c>
      <c r="I334" s="42"/>
      <c r="J334" s="6"/>
    </row>
    <row r="335" spans="1:10" x14ac:dyDescent="0.2">
      <c r="A335" s="6"/>
      <c r="B335" s="40" t="s">
        <v>95</v>
      </c>
      <c r="C335" s="188"/>
      <c r="D335" s="188"/>
      <c r="E335" s="45"/>
      <c r="F335" s="45"/>
      <c r="G335" s="45"/>
      <c r="H335" s="46"/>
      <c r="I335" s="42"/>
      <c r="J335" s="6"/>
    </row>
    <row r="336" spans="1:10" x14ac:dyDescent="0.2">
      <c r="A336" s="6"/>
      <c r="B336" s="189" t="s">
        <v>96</v>
      </c>
      <c r="C336" s="190" t="s">
        <v>97</v>
      </c>
      <c r="D336" s="190"/>
      <c r="E336" s="191"/>
      <c r="F336" s="6"/>
      <c r="G336" s="6"/>
      <c r="H336" s="6"/>
      <c r="I336" s="42"/>
      <c r="J336" s="6"/>
    </row>
    <row r="337" spans="1:10" x14ac:dyDescent="0.2">
      <c r="A337" s="6"/>
      <c r="B337" s="189"/>
      <c r="C337" s="192"/>
      <c r="D337" s="192"/>
      <c r="E337" s="53"/>
      <c r="F337" s="6"/>
      <c r="G337" s="6"/>
      <c r="H337" s="6"/>
      <c r="I337" s="42"/>
      <c r="J337" s="6"/>
    </row>
    <row r="338" spans="1:10" ht="30" customHeight="1" x14ac:dyDescent="0.2">
      <c r="A338" s="6"/>
      <c r="B338" s="43" t="s">
        <v>98</v>
      </c>
      <c r="C338" s="185"/>
      <c r="D338" s="185"/>
      <c r="E338" s="185"/>
      <c r="F338" s="185"/>
      <c r="G338" s="185"/>
      <c r="H338" s="185"/>
      <c r="I338" s="42"/>
      <c r="J338" s="6"/>
    </row>
    <row r="339" spans="1:10" ht="70" customHeight="1" x14ac:dyDescent="0.2">
      <c r="A339" s="6"/>
      <c r="B339" s="48" t="s">
        <v>99</v>
      </c>
      <c r="C339" s="185"/>
      <c r="D339" s="185"/>
      <c r="E339" s="185"/>
      <c r="F339" s="185"/>
      <c r="G339" s="185"/>
      <c r="H339" s="185"/>
      <c r="I339" s="42"/>
      <c r="J339" s="6"/>
    </row>
    <row r="340" spans="1:10" x14ac:dyDescent="0.2">
      <c r="A340" s="6"/>
      <c r="B340" s="49"/>
      <c r="C340" s="26"/>
      <c r="D340" s="6"/>
      <c r="E340" s="6"/>
      <c r="F340" s="6"/>
      <c r="G340" s="6"/>
      <c r="H340" s="6"/>
      <c r="I340" s="42"/>
      <c r="J340" s="6"/>
    </row>
    <row r="341" spans="1:10" x14ac:dyDescent="0.2">
      <c r="A341" s="6"/>
      <c r="B341" s="181" t="s">
        <v>100</v>
      </c>
      <c r="C341" s="182"/>
      <c r="D341" s="182"/>
      <c r="E341" s="182"/>
      <c r="F341" s="183"/>
      <c r="G341" s="184"/>
      <c r="H341" s="184"/>
      <c r="I341" s="42"/>
      <c r="J341" s="6"/>
    </row>
    <row r="342" spans="1:10" x14ac:dyDescent="0.2">
      <c r="A342" s="6"/>
      <c r="B342" s="181" t="s">
        <v>101</v>
      </c>
      <c r="C342" s="182"/>
      <c r="D342" s="182"/>
      <c r="E342" s="182"/>
      <c r="F342" s="183"/>
      <c r="G342" s="184"/>
      <c r="H342" s="184"/>
      <c r="I342" s="42"/>
      <c r="J342" s="6"/>
    </row>
    <row r="343" spans="1:10" x14ac:dyDescent="0.2">
      <c r="A343" s="6"/>
      <c r="B343" s="181" t="s">
        <v>102</v>
      </c>
      <c r="C343" s="182"/>
      <c r="D343" s="182"/>
      <c r="E343" s="182"/>
      <c r="F343" s="183"/>
      <c r="G343" s="184"/>
      <c r="H343" s="184"/>
      <c r="I343" s="42"/>
      <c r="J343" s="6"/>
    </row>
    <row r="344" spans="1:10" x14ac:dyDescent="0.2">
      <c r="A344" s="6"/>
      <c r="B344" s="181" t="s">
        <v>103</v>
      </c>
      <c r="C344" s="182"/>
      <c r="D344" s="182"/>
      <c r="E344" s="182"/>
      <c r="F344" s="183"/>
      <c r="G344" s="184"/>
      <c r="H344" s="184"/>
      <c r="I344" s="42"/>
      <c r="J344" s="6"/>
    </row>
    <row r="345" spans="1:10" x14ac:dyDescent="0.2">
      <c r="A345" s="6"/>
      <c r="B345" s="181" t="s">
        <v>104</v>
      </c>
      <c r="C345" s="182"/>
      <c r="D345" s="182"/>
      <c r="E345" s="182"/>
      <c r="F345" s="183"/>
      <c r="G345" s="184"/>
      <c r="H345" s="184"/>
      <c r="I345" s="42"/>
      <c r="J345" s="6"/>
    </row>
    <row r="346" spans="1:10" x14ac:dyDescent="0.2">
      <c r="A346" s="6"/>
      <c r="B346" s="181" t="s">
        <v>105</v>
      </c>
      <c r="C346" s="182"/>
      <c r="D346" s="182"/>
      <c r="E346" s="182"/>
      <c r="F346" s="183"/>
      <c r="G346" s="184"/>
      <c r="H346" s="184"/>
      <c r="I346" s="42"/>
      <c r="J346" s="6"/>
    </row>
    <row r="347" spans="1:10" x14ac:dyDescent="0.2">
      <c r="A347" s="6"/>
      <c r="B347" s="181" t="s">
        <v>106</v>
      </c>
      <c r="C347" s="182"/>
      <c r="D347" s="182"/>
      <c r="E347" s="182"/>
      <c r="F347" s="183"/>
      <c r="G347" s="184"/>
      <c r="H347" s="184"/>
      <c r="I347" s="42"/>
      <c r="J347" s="6"/>
    </row>
    <row r="348" spans="1:10" x14ac:dyDescent="0.2">
      <c r="A348" s="6"/>
      <c r="B348" s="181" t="s">
        <v>107</v>
      </c>
      <c r="C348" s="182"/>
      <c r="D348" s="182"/>
      <c r="E348" s="182"/>
      <c r="F348" s="183"/>
      <c r="G348" s="184"/>
      <c r="H348" s="184"/>
      <c r="I348" s="42"/>
      <c r="J348" s="6"/>
    </row>
    <row r="349" spans="1:10" x14ac:dyDescent="0.2">
      <c r="A349" s="6"/>
      <c r="B349" s="181" t="s">
        <v>108</v>
      </c>
      <c r="C349" s="182"/>
      <c r="D349" s="182"/>
      <c r="E349" s="182"/>
      <c r="F349" s="183"/>
      <c r="G349" s="184"/>
      <c r="H349" s="184"/>
      <c r="I349" s="42"/>
      <c r="J349" s="6"/>
    </row>
    <row r="350" spans="1:10" x14ac:dyDescent="0.2">
      <c r="A350" s="6"/>
      <c r="B350" s="181" t="s">
        <v>109</v>
      </c>
      <c r="C350" s="182"/>
      <c r="D350" s="182"/>
      <c r="E350" s="182"/>
      <c r="F350" s="183"/>
      <c r="G350" s="184"/>
      <c r="H350" s="184"/>
      <c r="I350" s="42"/>
      <c r="J350" s="6"/>
    </row>
    <row r="351" spans="1:10" ht="17" thickBot="1" x14ac:dyDescent="0.25">
      <c r="A351" s="6"/>
      <c r="B351" s="50"/>
      <c r="C351" s="29"/>
      <c r="D351" s="51"/>
      <c r="E351" s="51"/>
      <c r="F351" s="51"/>
      <c r="G351" s="51"/>
      <c r="H351" s="51"/>
      <c r="I351" s="52"/>
      <c r="J351" s="6"/>
    </row>
    <row r="352" spans="1:10" ht="17" thickBot="1" x14ac:dyDescent="0.25">
      <c r="A352" s="6"/>
      <c r="B352" s="6"/>
      <c r="C352" s="26"/>
      <c r="D352" s="6"/>
      <c r="E352" s="6"/>
      <c r="F352" s="6"/>
      <c r="G352" s="6"/>
      <c r="H352" s="6"/>
      <c r="I352" s="6"/>
      <c r="J352" s="6"/>
    </row>
    <row r="353" spans="1:10" x14ac:dyDescent="0.2">
      <c r="A353" s="6"/>
      <c r="B353" s="37"/>
      <c r="C353" s="23"/>
      <c r="D353" s="38"/>
      <c r="E353" s="38"/>
      <c r="F353" s="38"/>
      <c r="G353" s="38"/>
      <c r="H353" s="38"/>
      <c r="I353" s="39"/>
      <c r="J353" s="6"/>
    </row>
    <row r="354" spans="1:10" x14ac:dyDescent="0.2">
      <c r="A354" s="6"/>
      <c r="B354" s="40" t="s">
        <v>85</v>
      </c>
      <c r="C354" s="60">
        <v>15</v>
      </c>
      <c r="D354" s="6"/>
      <c r="E354" s="41" t="s">
        <v>86</v>
      </c>
      <c r="F354" s="193" t="str">
        <f>IF(Itsearviointi!E$3&lt;&gt;"",Itsearviointi!E$3,"")</f>
        <v>Projekti</v>
      </c>
      <c r="G354" s="194"/>
      <c r="H354" s="6"/>
      <c r="I354" s="42"/>
      <c r="J354" s="6"/>
    </row>
    <row r="355" spans="1:10" x14ac:dyDescent="0.2">
      <c r="A355" s="6"/>
      <c r="B355" s="40"/>
      <c r="C355" s="26"/>
      <c r="D355" s="6"/>
      <c r="E355" s="6"/>
      <c r="F355" s="6"/>
      <c r="G355" s="6"/>
      <c r="H355" s="6"/>
      <c r="I355" s="42"/>
      <c r="J355" s="6"/>
    </row>
    <row r="356" spans="1:10" x14ac:dyDescent="0.2">
      <c r="A356" s="6"/>
      <c r="B356" s="40" t="s">
        <v>110</v>
      </c>
      <c r="C356" s="192"/>
      <c r="D356" s="192"/>
      <c r="E356" s="192"/>
      <c r="F356" s="192"/>
      <c r="G356" s="192"/>
      <c r="H356" s="192"/>
      <c r="I356" s="42"/>
      <c r="J356" s="6"/>
    </row>
    <row r="357" spans="1:10" x14ac:dyDescent="0.2">
      <c r="A357" s="6"/>
      <c r="B357" s="40" t="s">
        <v>88</v>
      </c>
      <c r="C357" s="192"/>
      <c r="D357" s="192"/>
      <c r="E357" s="192"/>
      <c r="F357" s="192"/>
      <c r="G357" s="192"/>
      <c r="H357" s="192"/>
      <c r="I357" s="42"/>
      <c r="J357" s="6"/>
    </row>
    <row r="358" spans="1:10" ht="30" customHeight="1" x14ac:dyDescent="0.2">
      <c r="A358" s="6"/>
      <c r="B358" s="43" t="s">
        <v>89</v>
      </c>
      <c r="C358" s="185"/>
      <c r="D358" s="185"/>
      <c r="E358" s="185"/>
      <c r="F358" s="185"/>
      <c r="G358" s="185"/>
      <c r="H358" s="185"/>
      <c r="I358" s="42"/>
      <c r="J358" s="6"/>
    </row>
    <row r="359" spans="1:10" ht="45" x14ac:dyDescent="0.2">
      <c r="A359" s="6"/>
      <c r="B359" s="40"/>
      <c r="C359" s="186" t="s">
        <v>90</v>
      </c>
      <c r="D359" s="187"/>
      <c r="E359" s="44" t="s">
        <v>91</v>
      </c>
      <c r="F359" s="44" t="s">
        <v>92</v>
      </c>
      <c r="G359" s="44" t="s">
        <v>93</v>
      </c>
      <c r="H359" s="44" t="s">
        <v>94</v>
      </c>
      <c r="I359" s="42"/>
      <c r="J359" s="6"/>
    </row>
    <row r="360" spans="1:10" x14ac:dyDescent="0.2">
      <c r="A360" s="6"/>
      <c r="B360" s="40" t="s">
        <v>95</v>
      </c>
      <c r="C360" s="188"/>
      <c r="D360" s="188"/>
      <c r="E360" s="45"/>
      <c r="F360" s="45"/>
      <c r="G360" s="45"/>
      <c r="H360" s="46"/>
      <c r="I360" s="42"/>
      <c r="J360" s="6"/>
    </row>
    <row r="361" spans="1:10" x14ac:dyDescent="0.2">
      <c r="A361" s="6"/>
      <c r="B361" s="189" t="s">
        <v>96</v>
      </c>
      <c r="C361" s="190" t="s">
        <v>97</v>
      </c>
      <c r="D361" s="190"/>
      <c r="E361" s="191"/>
      <c r="F361" s="6"/>
      <c r="G361" s="6"/>
      <c r="H361" s="6"/>
      <c r="I361" s="42"/>
      <c r="J361" s="6"/>
    </row>
    <row r="362" spans="1:10" x14ac:dyDescent="0.2">
      <c r="A362" s="6"/>
      <c r="B362" s="189"/>
      <c r="C362" s="192"/>
      <c r="D362" s="192"/>
      <c r="E362" s="53"/>
      <c r="F362" s="6"/>
      <c r="G362" s="6"/>
      <c r="H362" s="6"/>
      <c r="I362" s="42"/>
      <c r="J362" s="6"/>
    </row>
    <row r="363" spans="1:10" ht="30" customHeight="1" x14ac:dyDescent="0.2">
      <c r="A363" s="6"/>
      <c r="B363" s="43" t="s">
        <v>98</v>
      </c>
      <c r="C363" s="185"/>
      <c r="D363" s="185"/>
      <c r="E363" s="185"/>
      <c r="F363" s="185"/>
      <c r="G363" s="185"/>
      <c r="H363" s="185"/>
      <c r="I363" s="42"/>
      <c r="J363" s="6"/>
    </row>
    <row r="364" spans="1:10" ht="70" customHeight="1" x14ac:dyDescent="0.2">
      <c r="A364" s="6"/>
      <c r="B364" s="48" t="s">
        <v>99</v>
      </c>
      <c r="C364" s="185"/>
      <c r="D364" s="185"/>
      <c r="E364" s="185"/>
      <c r="F364" s="185"/>
      <c r="G364" s="185"/>
      <c r="H364" s="185"/>
      <c r="I364" s="42"/>
      <c r="J364" s="6"/>
    </row>
    <row r="365" spans="1:10" x14ac:dyDescent="0.2">
      <c r="A365" s="6"/>
      <c r="B365" s="49"/>
      <c r="C365" s="26"/>
      <c r="D365" s="6"/>
      <c r="E365" s="6"/>
      <c r="F365" s="6"/>
      <c r="G365" s="6"/>
      <c r="H365" s="6"/>
      <c r="I365" s="42"/>
      <c r="J365" s="6"/>
    </row>
    <row r="366" spans="1:10" x14ac:dyDescent="0.2">
      <c r="A366" s="6"/>
      <c r="B366" s="181" t="s">
        <v>100</v>
      </c>
      <c r="C366" s="182"/>
      <c r="D366" s="182"/>
      <c r="E366" s="182"/>
      <c r="F366" s="183"/>
      <c r="G366" s="184"/>
      <c r="H366" s="184"/>
      <c r="I366" s="42"/>
      <c r="J366" s="6"/>
    </row>
    <row r="367" spans="1:10" x14ac:dyDescent="0.2">
      <c r="A367" s="6"/>
      <c r="B367" s="181" t="s">
        <v>101</v>
      </c>
      <c r="C367" s="182"/>
      <c r="D367" s="182"/>
      <c r="E367" s="182"/>
      <c r="F367" s="183"/>
      <c r="G367" s="184"/>
      <c r="H367" s="184"/>
      <c r="I367" s="42"/>
      <c r="J367" s="6"/>
    </row>
    <row r="368" spans="1:10" x14ac:dyDescent="0.2">
      <c r="A368" s="6"/>
      <c r="B368" s="181" t="s">
        <v>102</v>
      </c>
      <c r="C368" s="182"/>
      <c r="D368" s="182"/>
      <c r="E368" s="182"/>
      <c r="F368" s="183"/>
      <c r="G368" s="184"/>
      <c r="H368" s="184"/>
      <c r="I368" s="42"/>
      <c r="J368" s="6"/>
    </row>
    <row r="369" spans="1:10" x14ac:dyDescent="0.2">
      <c r="A369" s="6"/>
      <c r="B369" s="181" t="s">
        <v>103</v>
      </c>
      <c r="C369" s="182"/>
      <c r="D369" s="182"/>
      <c r="E369" s="182"/>
      <c r="F369" s="183"/>
      <c r="G369" s="184"/>
      <c r="H369" s="184"/>
      <c r="I369" s="42"/>
      <c r="J369" s="6"/>
    </row>
    <row r="370" spans="1:10" x14ac:dyDescent="0.2">
      <c r="A370" s="6"/>
      <c r="B370" s="181" t="s">
        <v>104</v>
      </c>
      <c r="C370" s="182"/>
      <c r="D370" s="182"/>
      <c r="E370" s="182"/>
      <c r="F370" s="183"/>
      <c r="G370" s="184"/>
      <c r="H370" s="184"/>
      <c r="I370" s="42"/>
      <c r="J370" s="6"/>
    </row>
    <row r="371" spans="1:10" x14ac:dyDescent="0.2">
      <c r="A371" s="6"/>
      <c r="B371" s="181" t="s">
        <v>105</v>
      </c>
      <c r="C371" s="182"/>
      <c r="D371" s="182"/>
      <c r="E371" s="182"/>
      <c r="F371" s="183"/>
      <c r="G371" s="184"/>
      <c r="H371" s="184"/>
      <c r="I371" s="42"/>
      <c r="J371" s="6"/>
    </row>
    <row r="372" spans="1:10" x14ac:dyDescent="0.2">
      <c r="A372" s="6"/>
      <c r="B372" s="181" t="s">
        <v>106</v>
      </c>
      <c r="C372" s="182"/>
      <c r="D372" s="182"/>
      <c r="E372" s="182"/>
      <c r="F372" s="183"/>
      <c r="G372" s="184"/>
      <c r="H372" s="184"/>
      <c r="I372" s="42"/>
      <c r="J372" s="6"/>
    </row>
    <row r="373" spans="1:10" x14ac:dyDescent="0.2">
      <c r="A373" s="6"/>
      <c r="B373" s="181" t="s">
        <v>107</v>
      </c>
      <c r="C373" s="182"/>
      <c r="D373" s="182"/>
      <c r="E373" s="182"/>
      <c r="F373" s="183"/>
      <c r="G373" s="184"/>
      <c r="H373" s="184"/>
      <c r="I373" s="42"/>
      <c r="J373" s="6"/>
    </row>
    <row r="374" spans="1:10" x14ac:dyDescent="0.2">
      <c r="A374" s="6"/>
      <c r="B374" s="181" t="s">
        <v>108</v>
      </c>
      <c r="C374" s="182"/>
      <c r="D374" s="182"/>
      <c r="E374" s="182"/>
      <c r="F374" s="183"/>
      <c r="G374" s="184"/>
      <c r="H374" s="184"/>
      <c r="I374" s="42"/>
      <c r="J374" s="6"/>
    </row>
    <row r="375" spans="1:10" x14ac:dyDescent="0.2">
      <c r="A375" s="6"/>
      <c r="B375" s="181" t="s">
        <v>109</v>
      </c>
      <c r="C375" s="182"/>
      <c r="D375" s="182"/>
      <c r="E375" s="182"/>
      <c r="F375" s="183"/>
      <c r="G375" s="184"/>
      <c r="H375" s="184"/>
      <c r="I375" s="42"/>
      <c r="J375" s="6"/>
    </row>
    <row r="376" spans="1:10" ht="17" thickBot="1" x14ac:dyDescent="0.25">
      <c r="A376" s="6"/>
      <c r="B376" s="50"/>
      <c r="C376" s="29"/>
      <c r="D376" s="51"/>
      <c r="E376" s="51"/>
      <c r="F376" s="51"/>
      <c r="G376" s="51"/>
      <c r="H376" s="51"/>
      <c r="I376" s="52"/>
      <c r="J376" s="6"/>
    </row>
    <row r="377" spans="1:10" x14ac:dyDescent="0.2">
      <c r="A377" s="6"/>
      <c r="B377" s="6"/>
      <c r="C377" s="6"/>
      <c r="D377" s="6"/>
      <c r="E377" s="6"/>
      <c r="F377" s="6"/>
      <c r="G377" s="6"/>
      <c r="H377" s="6"/>
      <c r="I377" s="6"/>
      <c r="J377" s="6"/>
    </row>
    <row r="378" spans="1:10" x14ac:dyDescent="0.2">
      <c r="A378" s="6"/>
      <c r="B378" s="6"/>
      <c r="C378" s="6"/>
      <c r="D378" s="6"/>
      <c r="E378" s="6"/>
      <c r="F378" s="6"/>
      <c r="G378" s="6"/>
      <c r="H378" s="6"/>
      <c r="I378" s="6"/>
      <c r="J378" s="6"/>
    </row>
    <row r="379" spans="1:10" x14ac:dyDescent="0.2">
      <c r="A379" s="6"/>
      <c r="B379" s="6"/>
      <c r="C379" s="6"/>
      <c r="D379" s="6"/>
      <c r="E379" s="6"/>
      <c r="F379" s="6"/>
      <c r="G379" s="6"/>
      <c r="H379" s="6"/>
      <c r="I379" s="6"/>
      <c r="J379" s="6"/>
    </row>
    <row r="380" spans="1:10" x14ac:dyDescent="0.2">
      <c r="A380" s="6"/>
      <c r="B380" s="6"/>
      <c r="C380" s="6"/>
      <c r="D380" s="6"/>
      <c r="E380" s="6"/>
      <c r="F380" s="6"/>
      <c r="G380" s="6"/>
      <c r="H380" s="6"/>
      <c r="I380" s="6"/>
      <c r="J380" s="6"/>
    </row>
    <row r="381" spans="1:10" x14ac:dyDescent="0.2">
      <c r="A381" s="6"/>
      <c r="B381" s="6"/>
      <c r="C381" s="6"/>
      <c r="D381" s="6"/>
      <c r="E381" s="6"/>
      <c r="F381" s="6"/>
      <c r="G381" s="6"/>
      <c r="H381" s="6"/>
      <c r="I381" s="6"/>
      <c r="J381" s="6"/>
    </row>
    <row r="382" spans="1:10" x14ac:dyDescent="0.2">
      <c r="A382" s="6"/>
      <c r="B382" s="6"/>
      <c r="C382" s="6"/>
      <c r="D382" s="6"/>
      <c r="E382" s="6"/>
      <c r="F382" s="6"/>
      <c r="G382" s="6"/>
      <c r="H382" s="6"/>
      <c r="I382" s="6"/>
      <c r="J382" s="6"/>
    </row>
    <row r="383" spans="1:10" x14ac:dyDescent="0.2">
      <c r="A383" s="6"/>
      <c r="B383" s="6"/>
      <c r="C383" s="6"/>
      <c r="D383" s="6"/>
      <c r="E383" s="6"/>
      <c r="F383" s="6"/>
      <c r="G383" s="6"/>
      <c r="H383" s="6"/>
      <c r="I383" s="6"/>
      <c r="J383" s="6"/>
    </row>
    <row r="384" spans="1:10" x14ac:dyDescent="0.2">
      <c r="A384" s="6"/>
      <c r="B384" s="6"/>
      <c r="C384" s="6"/>
      <c r="D384" s="6"/>
      <c r="E384" s="6"/>
      <c r="F384" s="6"/>
      <c r="G384" s="6"/>
      <c r="H384" s="6"/>
      <c r="I384" s="6"/>
      <c r="J384" s="6"/>
    </row>
    <row r="385" spans="1:10" x14ac:dyDescent="0.2">
      <c r="A385" s="6"/>
      <c r="B385" s="6"/>
      <c r="C385" s="6"/>
      <c r="D385" s="6"/>
      <c r="E385" s="6"/>
      <c r="F385" s="6"/>
      <c r="G385" s="6"/>
      <c r="H385" s="6"/>
      <c r="I385" s="6"/>
      <c r="J385" s="6"/>
    </row>
    <row r="386" spans="1:10" x14ac:dyDescent="0.2">
      <c r="A386" s="6"/>
      <c r="B386" s="6"/>
      <c r="C386" s="6"/>
      <c r="D386" s="6"/>
      <c r="E386" s="6"/>
      <c r="F386" s="6"/>
      <c r="G386" s="6"/>
      <c r="H386" s="6"/>
      <c r="I386" s="6"/>
      <c r="J386" s="6"/>
    </row>
    <row r="387" spans="1:10" x14ac:dyDescent="0.2">
      <c r="A387" s="6"/>
      <c r="B387" s="6"/>
      <c r="C387" s="6"/>
      <c r="D387" s="6"/>
      <c r="E387" s="6"/>
      <c r="F387" s="6"/>
      <c r="G387" s="6"/>
      <c r="H387" s="6"/>
      <c r="I387" s="6"/>
      <c r="J387" s="6"/>
    </row>
    <row r="388" spans="1:10" x14ac:dyDescent="0.2">
      <c r="A388" s="6"/>
      <c r="B388" s="6"/>
      <c r="C388" s="6"/>
      <c r="D388" s="6"/>
      <c r="E388" s="6"/>
      <c r="F388" s="6"/>
      <c r="G388" s="6"/>
      <c r="H388" s="6"/>
      <c r="I388" s="6"/>
      <c r="J388" s="6"/>
    </row>
    <row r="389" spans="1:10" x14ac:dyDescent="0.2">
      <c r="A389" s="6"/>
      <c r="B389" s="6"/>
      <c r="C389" s="6"/>
      <c r="D389" s="6"/>
      <c r="E389" s="6"/>
      <c r="F389" s="6"/>
      <c r="G389" s="6"/>
      <c r="H389" s="6"/>
      <c r="I389" s="6"/>
      <c r="J389" s="6"/>
    </row>
    <row r="390" spans="1:10" x14ac:dyDescent="0.2">
      <c r="A390" s="6"/>
      <c r="B390" s="6"/>
      <c r="C390" s="6"/>
      <c r="D390" s="6"/>
      <c r="E390" s="6"/>
      <c r="F390" s="6"/>
      <c r="G390" s="6"/>
      <c r="H390" s="6"/>
      <c r="I390" s="6"/>
      <c r="J390" s="6"/>
    </row>
  </sheetData>
  <sheetProtection algorithmName="SHA-512" hashValue="x3EWDOY90DFEsy7nQsrBrRYGE6RccHE+V37sNQel/vODuYrU/ge1bJVwK8e0YndS5rpH4Kb4LxPSoWT+lYiXxQ==" saltValue="gWiHDShMcT5XrZ4HvpEaNw==" spinCount="100000" sheet="1" objects="1" scenarios="1"/>
  <mergeCells count="466">
    <mergeCell ref="H1:I1"/>
    <mergeCell ref="F4:G4"/>
    <mergeCell ref="C6:H6"/>
    <mergeCell ref="C7:H7"/>
    <mergeCell ref="C8:H8"/>
    <mergeCell ref="C9:D9"/>
    <mergeCell ref="B16:F16"/>
    <mergeCell ref="G16:H16"/>
    <mergeCell ref="B17:F17"/>
    <mergeCell ref="G17:H17"/>
    <mergeCell ref="B18:F18"/>
    <mergeCell ref="G18:H18"/>
    <mergeCell ref="C10:D10"/>
    <mergeCell ref="B11:B12"/>
    <mergeCell ref="C11:E11"/>
    <mergeCell ref="C12:D12"/>
    <mergeCell ref="C13:H13"/>
    <mergeCell ref="C14:H14"/>
    <mergeCell ref="B22:F22"/>
    <mergeCell ref="G22:H22"/>
    <mergeCell ref="B23:F23"/>
    <mergeCell ref="G23:H23"/>
    <mergeCell ref="B24:F24"/>
    <mergeCell ref="G24:H24"/>
    <mergeCell ref="B19:F19"/>
    <mergeCell ref="G19:H19"/>
    <mergeCell ref="B20:F20"/>
    <mergeCell ref="G20:H20"/>
    <mergeCell ref="B21:F21"/>
    <mergeCell ref="G21:H21"/>
    <mergeCell ref="C34:D34"/>
    <mergeCell ref="C35:D35"/>
    <mergeCell ref="B36:B37"/>
    <mergeCell ref="C36:E36"/>
    <mergeCell ref="C37:D37"/>
    <mergeCell ref="C38:H38"/>
    <mergeCell ref="B25:F25"/>
    <mergeCell ref="G25:H25"/>
    <mergeCell ref="F29:G29"/>
    <mergeCell ref="C31:H31"/>
    <mergeCell ref="C32:H32"/>
    <mergeCell ref="C33:H33"/>
    <mergeCell ref="B44:F44"/>
    <mergeCell ref="G44:H44"/>
    <mergeCell ref="B45:F45"/>
    <mergeCell ref="G45:H45"/>
    <mergeCell ref="B46:F46"/>
    <mergeCell ref="G46:H46"/>
    <mergeCell ref="C39:H39"/>
    <mergeCell ref="B41:F41"/>
    <mergeCell ref="G41:H41"/>
    <mergeCell ref="B42:F42"/>
    <mergeCell ref="G42:H42"/>
    <mergeCell ref="B43:F43"/>
    <mergeCell ref="G43:H43"/>
    <mergeCell ref="B50:F50"/>
    <mergeCell ref="G50:H50"/>
    <mergeCell ref="F54:G54"/>
    <mergeCell ref="C56:H56"/>
    <mergeCell ref="C57:H57"/>
    <mergeCell ref="C58:H58"/>
    <mergeCell ref="B47:F47"/>
    <mergeCell ref="G47:H47"/>
    <mergeCell ref="B48:F48"/>
    <mergeCell ref="G48:H48"/>
    <mergeCell ref="B49:F49"/>
    <mergeCell ref="G49:H49"/>
    <mergeCell ref="C64:H64"/>
    <mergeCell ref="B66:F66"/>
    <mergeCell ref="G66:H66"/>
    <mergeCell ref="B67:F67"/>
    <mergeCell ref="G67:H67"/>
    <mergeCell ref="B68:F68"/>
    <mergeCell ref="G68:H68"/>
    <mergeCell ref="C59:D59"/>
    <mergeCell ref="C60:D60"/>
    <mergeCell ref="B61:B62"/>
    <mergeCell ref="C61:E61"/>
    <mergeCell ref="C62:D62"/>
    <mergeCell ref="C63:H63"/>
    <mergeCell ref="B72:F72"/>
    <mergeCell ref="G72:H72"/>
    <mergeCell ref="B73:F73"/>
    <mergeCell ref="G73:H73"/>
    <mergeCell ref="B74:F74"/>
    <mergeCell ref="G74:H74"/>
    <mergeCell ref="B69:F69"/>
    <mergeCell ref="G69:H69"/>
    <mergeCell ref="B70:F70"/>
    <mergeCell ref="G70:H70"/>
    <mergeCell ref="B71:F71"/>
    <mergeCell ref="G71:H71"/>
    <mergeCell ref="C84:D84"/>
    <mergeCell ref="C85:D85"/>
    <mergeCell ref="B86:B87"/>
    <mergeCell ref="C86:E86"/>
    <mergeCell ref="C87:D87"/>
    <mergeCell ref="C88:H88"/>
    <mergeCell ref="B75:F75"/>
    <mergeCell ref="G75:H75"/>
    <mergeCell ref="F79:G79"/>
    <mergeCell ref="C81:H81"/>
    <mergeCell ref="C82:H82"/>
    <mergeCell ref="C83:H83"/>
    <mergeCell ref="B94:F94"/>
    <mergeCell ref="G94:H94"/>
    <mergeCell ref="B95:F95"/>
    <mergeCell ref="G95:H95"/>
    <mergeCell ref="B96:F96"/>
    <mergeCell ref="G96:H96"/>
    <mergeCell ref="C89:H89"/>
    <mergeCell ref="B91:F91"/>
    <mergeCell ref="G91:H91"/>
    <mergeCell ref="B92:F92"/>
    <mergeCell ref="G92:H92"/>
    <mergeCell ref="B93:F93"/>
    <mergeCell ref="G93:H93"/>
    <mergeCell ref="B100:F100"/>
    <mergeCell ref="G100:H100"/>
    <mergeCell ref="F104:G104"/>
    <mergeCell ref="C106:H106"/>
    <mergeCell ref="C107:H107"/>
    <mergeCell ref="C108:H108"/>
    <mergeCell ref="B97:F97"/>
    <mergeCell ref="G97:H97"/>
    <mergeCell ref="B98:F98"/>
    <mergeCell ref="G98:H98"/>
    <mergeCell ref="B99:F99"/>
    <mergeCell ref="G99:H99"/>
    <mergeCell ref="C114:H114"/>
    <mergeCell ref="B116:F116"/>
    <mergeCell ref="G116:H116"/>
    <mergeCell ref="B117:F117"/>
    <mergeCell ref="G117:H117"/>
    <mergeCell ref="B118:F118"/>
    <mergeCell ref="G118:H118"/>
    <mergeCell ref="C109:D109"/>
    <mergeCell ref="C110:D110"/>
    <mergeCell ref="B111:B112"/>
    <mergeCell ref="C111:E111"/>
    <mergeCell ref="C112:D112"/>
    <mergeCell ref="C113:H113"/>
    <mergeCell ref="B122:F122"/>
    <mergeCell ref="G122:H122"/>
    <mergeCell ref="B123:F123"/>
    <mergeCell ref="G123:H123"/>
    <mergeCell ref="B124:F124"/>
    <mergeCell ref="G124:H124"/>
    <mergeCell ref="B119:F119"/>
    <mergeCell ref="G119:H119"/>
    <mergeCell ref="B120:F120"/>
    <mergeCell ref="G120:H120"/>
    <mergeCell ref="B121:F121"/>
    <mergeCell ref="G121:H121"/>
    <mergeCell ref="C134:D134"/>
    <mergeCell ref="C135:D135"/>
    <mergeCell ref="B136:B137"/>
    <mergeCell ref="C136:E136"/>
    <mergeCell ref="C137:D137"/>
    <mergeCell ref="C138:H138"/>
    <mergeCell ref="B125:F125"/>
    <mergeCell ref="G125:H125"/>
    <mergeCell ref="F129:G129"/>
    <mergeCell ref="C131:H131"/>
    <mergeCell ref="C132:H132"/>
    <mergeCell ref="C133:H133"/>
    <mergeCell ref="B144:F144"/>
    <mergeCell ref="G144:H144"/>
    <mergeCell ref="B145:F145"/>
    <mergeCell ref="G145:H145"/>
    <mergeCell ref="B146:F146"/>
    <mergeCell ref="G146:H146"/>
    <mergeCell ref="C139:H139"/>
    <mergeCell ref="B141:F141"/>
    <mergeCell ref="G141:H141"/>
    <mergeCell ref="B142:F142"/>
    <mergeCell ref="G142:H142"/>
    <mergeCell ref="B143:F143"/>
    <mergeCell ref="G143:H143"/>
    <mergeCell ref="B150:F150"/>
    <mergeCell ref="G150:H150"/>
    <mergeCell ref="F154:G154"/>
    <mergeCell ref="C156:H156"/>
    <mergeCell ref="C157:H157"/>
    <mergeCell ref="C158:H158"/>
    <mergeCell ref="B147:F147"/>
    <mergeCell ref="G147:H147"/>
    <mergeCell ref="B148:F148"/>
    <mergeCell ref="G148:H148"/>
    <mergeCell ref="B149:F149"/>
    <mergeCell ref="G149:H149"/>
    <mergeCell ref="C164:H164"/>
    <mergeCell ref="B166:F166"/>
    <mergeCell ref="G166:H166"/>
    <mergeCell ref="B167:F167"/>
    <mergeCell ref="G167:H167"/>
    <mergeCell ref="B168:F168"/>
    <mergeCell ref="G168:H168"/>
    <mergeCell ref="C159:D159"/>
    <mergeCell ref="C160:D160"/>
    <mergeCell ref="B161:B162"/>
    <mergeCell ref="C161:E161"/>
    <mergeCell ref="C162:D162"/>
    <mergeCell ref="C163:H163"/>
    <mergeCell ref="B172:F172"/>
    <mergeCell ref="G172:H172"/>
    <mergeCell ref="B173:F173"/>
    <mergeCell ref="G173:H173"/>
    <mergeCell ref="B174:F174"/>
    <mergeCell ref="G174:H174"/>
    <mergeCell ref="B169:F169"/>
    <mergeCell ref="G169:H169"/>
    <mergeCell ref="B170:F170"/>
    <mergeCell ref="G170:H170"/>
    <mergeCell ref="B171:F171"/>
    <mergeCell ref="G171:H171"/>
    <mergeCell ref="C184:D184"/>
    <mergeCell ref="C185:D185"/>
    <mergeCell ref="B186:B187"/>
    <mergeCell ref="C186:E186"/>
    <mergeCell ref="C187:D187"/>
    <mergeCell ref="C188:H188"/>
    <mergeCell ref="B175:F175"/>
    <mergeCell ref="G175:H175"/>
    <mergeCell ref="F179:G179"/>
    <mergeCell ref="C181:H181"/>
    <mergeCell ref="C182:H182"/>
    <mergeCell ref="C183:H183"/>
    <mergeCell ref="B194:F194"/>
    <mergeCell ref="G194:H194"/>
    <mergeCell ref="B195:F195"/>
    <mergeCell ref="G195:H195"/>
    <mergeCell ref="B196:F196"/>
    <mergeCell ref="G196:H196"/>
    <mergeCell ref="C189:H189"/>
    <mergeCell ref="B191:F191"/>
    <mergeCell ref="G191:H191"/>
    <mergeCell ref="B192:F192"/>
    <mergeCell ref="G192:H192"/>
    <mergeCell ref="B193:F193"/>
    <mergeCell ref="G193:H193"/>
    <mergeCell ref="B200:F200"/>
    <mergeCell ref="G200:H200"/>
    <mergeCell ref="F204:G204"/>
    <mergeCell ref="C206:H206"/>
    <mergeCell ref="C207:H207"/>
    <mergeCell ref="C208:H208"/>
    <mergeCell ref="B197:F197"/>
    <mergeCell ref="G197:H197"/>
    <mergeCell ref="B198:F198"/>
    <mergeCell ref="G198:H198"/>
    <mergeCell ref="B199:F199"/>
    <mergeCell ref="G199:H199"/>
    <mergeCell ref="C214:H214"/>
    <mergeCell ref="B216:F216"/>
    <mergeCell ref="G216:H216"/>
    <mergeCell ref="B217:F217"/>
    <mergeCell ref="G217:H217"/>
    <mergeCell ref="B218:F218"/>
    <mergeCell ref="G218:H218"/>
    <mergeCell ref="C209:D209"/>
    <mergeCell ref="C210:D210"/>
    <mergeCell ref="B211:B212"/>
    <mergeCell ref="C211:E211"/>
    <mergeCell ref="C212:D212"/>
    <mergeCell ref="C213:H213"/>
    <mergeCell ref="B222:F222"/>
    <mergeCell ref="G222:H222"/>
    <mergeCell ref="B223:F223"/>
    <mergeCell ref="G223:H223"/>
    <mergeCell ref="B224:F224"/>
    <mergeCell ref="G224:H224"/>
    <mergeCell ref="B219:F219"/>
    <mergeCell ref="G219:H219"/>
    <mergeCell ref="B220:F220"/>
    <mergeCell ref="G220:H220"/>
    <mergeCell ref="B221:F221"/>
    <mergeCell ref="G221:H221"/>
    <mergeCell ref="C234:D234"/>
    <mergeCell ref="C235:D235"/>
    <mergeCell ref="B236:B237"/>
    <mergeCell ref="C236:E236"/>
    <mergeCell ref="C237:D237"/>
    <mergeCell ref="C238:H238"/>
    <mergeCell ref="B225:F225"/>
    <mergeCell ref="G225:H225"/>
    <mergeCell ref="F229:G229"/>
    <mergeCell ref="C231:H231"/>
    <mergeCell ref="C232:H232"/>
    <mergeCell ref="C233:H233"/>
    <mergeCell ref="B244:F244"/>
    <mergeCell ref="G244:H244"/>
    <mergeCell ref="B245:F245"/>
    <mergeCell ref="G245:H245"/>
    <mergeCell ref="B246:F246"/>
    <mergeCell ref="G246:H246"/>
    <mergeCell ref="C239:H239"/>
    <mergeCell ref="B241:F241"/>
    <mergeCell ref="G241:H241"/>
    <mergeCell ref="B242:F242"/>
    <mergeCell ref="G242:H242"/>
    <mergeCell ref="B243:F243"/>
    <mergeCell ref="G243:H243"/>
    <mergeCell ref="B250:F250"/>
    <mergeCell ref="G250:H250"/>
    <mergeCell ref="F254:G254"/>
    <mergeCell ref="C256:H256"/>
    <mergeCell ref="C257:H257"/>
    <mergeCell ref="C258:H258"/>
    <mergeCell ref="B247:F247"/>
    <mergeCell ref="G247:H247"/>
    <mergeCell ref="B248:F248"/>
    <mergeCell ref="G248:H248"/>
    <mergeCell ref="B249:F249"/>
    <mergeCell ref="G249:H249"/>
    <mergeCell ref="C264:H264"/>
    <mergeCell ref="B266:F266"/>
    <mergeCell ref="G266:H266"/>
    <mergeCell ref="B267:F267"/>
    <mergeCell ref="G267:H267"/>
    <mergeCell ref="B268:F268"/>
    <mergeCell ref="G268:H268"/>
    <mergeCell ref="C259:D259"/>
    <mergeCell ref="C260:D260"/>
    <mergeCell ref="B261:B262"/>
    <mergeCell ref="C261:E261"/>
    <mergeCell ref="C262:D262"/>
    <mergeCell ref="C263:H263"/>
    <mergeCell ref="B272:F272"/>
    <mergeCell ref="G272:H272"/>
    <mergeCell ref="B273:F273"/>
    <mergeCell ref="G273:H273"/>
    <mergeCell ref="B274:F274"/>
    <mergeCell ref="G274:H274"/>
    <mergeCell ref="B269:F269"/>
    <mergeCell ref="G269:H269"/>
    <mergeCell ref="B270:F270"/>
    <mergeCell ref="G270:H270"/>
    <mergeCell ref="B271:F271"/>
    <mergeCell ref="G271:H271"/>
    <mergeCell ref="C284:D284"/>
    <mergeCell ref="C285:D285"/>
    <mergeCell ref="B286:B287"/>
    <mergeCell ref="C286:E286"/>
    <mergeCell ref="C287:D287"/>
    <mergeCell ref="C288:H288"/>
    <mergeCell ref="B275:F275"/>
    <mergeCell ref="G275:H275"/>
    <mergeCell ref="F279:G279"/>
    <mergeCell ref="C281:H281"/>
    <mergeCell ref="C282:H282"/>
    <mergeCell ref="C283:H283"/>
    <mergeCell ref="B294:F294"/>
    <mergeCell ref="G294:H294"/>
    <mergeCell ref="B295:F295"/>
    <mergeCell ref="G295:H295"/>
    <mergeCell ref="B296:F296"/>
    <mergeCell ref="G296:H296"/>
    <mergeCell ref="C289:H289"/>
    <mergeCell ref="B291:F291"/>
    <mergeCell ref="G291:H291"/>
    <mergeCell ref="B292:F292"/>
    <mergeCell ref="G292:H292"/>
    <mergeCell ref="B293:F293"/>
    <mergeCell ref="G293:H293"/>
    <mergeCell ref="B300:F300"/>
    <mergeCell ref="G300:H300"/>
    <mergeCell ref="F304:G304"/>
    <mergeCell ref="C306:H306"/>
    <mergeCell ref="C307:H307"/>
    <mergeCell ref="C308:H308"/>
    <mergeCell ref="B297:F297"/>
    <mergeCell ref="G297:H297"/>
    <mergeCell ref="B298:F298"/>
    <mergeCell ref="G298:H298"/>
    <mergeCell ref="B299:F299"/>
    <mergeCell ref="G299:H299"/>
    <mergeCell ref="C314:H314"/>
    <mergeCell ref="B316:F316"/>
    <mergeCell ref="G316:H316"/>
    <mergeCell ref="B317:F317"/>
    <mergeCell ref="G317:H317"/>
    <mergeCell ref="B318:F318"/>
    <mergeCell ref="G318:H318"/>
    <mergeCell ref="C309:D309"/>
    <mergeCell ref="C310:D310"/>
    <mergeCell ref="B311:B312"/>
    <mergeCell ref="C311:E311"/>
    <mergeCell ref="C312:D312"/>
    <mergeCell ref="C313:H313"/>
    <mergeCell ref="B322:F322"/>
    <mergeCell ref="G322:H322"/>
    <mergeCell ref="B323:F323"/>
    <mergeCell ref="G323:H323"/>
    <mergeCell ref="B324:F324"/>
    <mergeCell ref="G324:H324"/>
    <mergeCell ref="B319:F319"/>
    <mergeCell ref="G319:H319"/>
    <mergeCell ref="B320:F320"/>
    <mergeCell ref="G320:H320"/>
    <mergeCell ref="B321:F321"/>
    <mergeCell ref="G321:H321"/>
    <mergeCell ref="C334:D334"/>
    <mergeCell ref="C335:D335"/>
    <mergeCell ref="B336:B337"/>
    <mergeCell ref="C336:E336"/>
    <mergeCell ref="C337:D337"/>
    <mergeCell ref="C338:H338"/>
    <mergeCell ref="B325:F325"/>
    <mergeCell ref="G325:H325"/>
    <mergeCell ref="F329:G329"/>
    <mergeCell ref="C331:H331"/>
    <mergeCell ref="C332:H332"/>
    <mergeCell ref="C333:H333"/>
    <mergeCell ref="B344:F344"/>
    <mergeCell ref="G344:H344"/>
    <mergeCell ref="B345:F345"/>
    <mergeCell ref="G345:H345"/>
    <mergeCell ref="B346:F346"/>
    <mergeCell ref="G346:H346"/>
    <mergeCell ref="C339:H339"/>
    <mergeCell ref="B341:F341"/>
    <mergeCell ref="G341:H341"/>
    <mergeCell ref="B342:F342"/>
    <mergeCell ref="G342:H342"/>
    <mergeCell ref="B343:F343"/>
    <mergeCell ref="G343:H343"/>
    <mergeCell ref="B350:F350"/>
    <mergeCell ref="G350:H350"/>
    <mergeCell ref="F354:G354"/>
    <mergeCell ref="C356:H356"/>
    <mergeCell ref="C357:H357"/>
    <mergeCell ref="C358:H358"/>
    <mergeCell ref="B347:F347"/>
    <mergeCell ref="G347:H347"/>
    <mergeCell ref="B348:F348"/>
    <mergeCell ref="G348:H348"/>
    <mergeCell ref="B349:F349"/>
    <mergeCell ref="G349:H349"/>
    <mergeCell ref="C364:H364"/>
    <mergeCell ref="B366:F366"/>
    <mergeCell ref="G366:H366"/>
    <mergeCell ref="B367:F367"/>
    <mergeCell ref="G367:H367"/>
    <mergeCell ref="B368:F368"/>
    <mergeCell ref="G368:H368"/>
    <mergeCell ref="C359:D359"/>
    <mergeCell ref="C360:D360"/>
    <mergeCell ref="B361:B362"/>
    <mergeCell ref="C361:E361"/>
    <mergeCell ref="C362:D362"/>
    <mergeCell ref="C363:H363"/>
    <mergeCell ref="B375:F375"/>
    <mergeCell ref="G375:H375"/>
    <mergeCell ref="B372:F372"/>
    <mergeCell ref="G372:H372"/>
    <mergeCell ref="B373:F373"/>
    <mergeCell ref="G373:H373"/>
    <mergeCell ref="B374:F374"/>
    <mergeCell ref="G374:H374"/>
    <mergeCell ref="B369:F369"/>
    <mergeCell ref="G369:H369"/>
    <mergeCell ref="B370:F370"/>
    <mergeCell ref="G370:H370"/>
    <mergeCell ref="B371:F371"/>
    <mergeCell ref="G371:H371"/>
  </mergeCells>
  <dataValidations count="4">
    <dataValidation type="list" allowBlank="1" showInputMessage="1" showErrorMessage="1" sqref="C10:D10 F10 C35:D35 F35 C60:D60 F60 C85:D85 F85 C110:D110 F110 C135:D135 F135 C160:D160 F160 C185:D185 F185 C210:D210 F210 C235:D235 F235 C260:D260 F260 C285:D285 F285 C310:D310 F310 C335:D335 F335 C360:D360 F360" xr:uid="{AC659392-AF87-6F44-A723-18CE8DACC844}">
      <formula1>"1,2,3,4,5,6,7,8,9,10,11,12"</formula1>
    </dataValidation>
    <dataValidation type="whole" allowBlank="1" showInputMessage="1" showErrorMessage="1" sqref="G10 E10 G35 E35 G60 E60 G85 E85 G110 E110 G135 E135 G160 E160 G185 E185 G210 E210 G235 E235 G260 E260 G285 E285 G310 E310 G335 E335 G360 E360" xr:uid="{1DE122D0-AA54-A946-872B-944C5DE76357}">
      <formula1>1990</formula1>
      <formula2>2030</formula2>
    </dataValidation>
    <dataValidation type="list" allowBlank="1" showInputMessage="1" showErrorMessage="1" sqref="G16:H25 G341:H350 G41:H50 G66:H75 G91:H100 G116:H125 G141:H150 G366:H375 G191:H200 G216:H225 G241:H250 G266:H275 G291:H300 G316:H325 G166:H175" xr:uid="{69332003-B17D-374D-8C19-CF3AA34567C3}">
      <formula1>"Ei vaativa, Jonkin verran vaativa, Vaativa, Erittäin vaativa"</formula1>
    </dataValidation>
    <dataValidation type="list" allowBlank="1" showInputMessage="1" showErrorMessage="1" sqref="H10 H35 H60 H85 H110 H135 H160 H185 H210 H235 H260 H285 H310 H335 H360" xr:uid="{26AE4494-1B4A-4679-A276-9528ED46A778}">
      <formula1>"20 %,40 %,60 %,80 %,100 %"</formula1>
    </dataValidation>
  </dataValidations>
  <hyperlinks>
    <hyperlink ref="H1:I1" location="Ohjeet!A1" display="Ohjeet" xr:uid="{41F29427-1DE5-0144-A04B-D0BD0F95734B}"/>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146F-9427-D445-9A94-E01BAB984D9D}">
  <dimension ref="A1:CM23"/>
  <sheetViews>
    <sheetView topLeftCell="A2" workbookViewId="0">
      <pane xSplit="6" ySplit="5" topLeftCell="G7" activePane="bottomRight" state="frozen"/>
      <selection activeCell="A2" sqref="A2"/>
      <selection pane="topRight" activeCell="G2" sqref="G2"/>
      <selection pane="bottomLeft" activeCell="A7" sqref="A7"/>
      <selection pane="bottomRight" activeCell="A2" sqref="A2"/>
    </sheetView>
  </sheetViews>
  <sheetFormatPr baseColWidth="10" defaultColWidth="0" defaultRowHeight="16" zeroHeight="1" x14ac:dyDescent="0.2"/>
  <cols>
    <col min="1" max="1" width="8.5" customWidth="1"/>
    <col min="2" max="2" width="22.83203125" customWidth="1"/>
    <col min="3" max="3" width="7.6640625" customWidth="1"/>
    <col min="4" max="4" width="9.5" hidden="1" customWidth="1"/>
    <col min="5" max="5" width="9.83203125" hidden="1" customWidth="1"/>
    <col min="6" max="6" width="10.6640625" customWidth="1"/>
    <col min="7" max="90" width="6" customWidth="1"/>
    <col min="91" max="91" width="11" customWidth="1"/>
    <col min="92" max="16384" width="11" hidden="1"/>
  </cols>
  <sheetData>
    <row r="1" spans="1:91" ht="21" x14ac:dyDescent="0.25">
      <c r="A1" s="175" t="s">
        <v>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61" t="s">
        <v>138</v>
      </c>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22" thickBot="1" x14ac:dyDescent="0.3">
      <c r="A2" s="238" t="s">
        <v>139</v>
      </c>
      <c r="B2" s="239"/>
      <c r="C2" s="241" t="s">
        <v>138</v>
      </c>
      <c r="D2" s="239"/>
      <c r="E2" s="239"/>
      <c r="F2" s="240"/>
      <c r="G2" s="62"/>
      <c r="H2" s="4"/>
      <c r="I2" s="4"/>
      <c r="J2" s="4"/>
      <c r="K2" s="4"/>
      <c r="L2" s="4"/>
      <c r="M2" s="4"/>
      <c r="N2" s="4"/>
      <c r="O2" s="4"/>
      <c r="P2" s="4"/>
      <c r="Q2" s="4"/>
      <c r="R2" s="4"/>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row>
    <row r="3" spans="1:91" ht="17" thickBot="1" x14ac:dyDescent="0.25">
      <c r="A3" s="6"/>
      <c r="B3" s="6"/>
      <c r="C3" s="6"/>
      <c r="D3" s="6"/>
      <c r="E3" s="6"/>
      <c r="F3" s="6"/>
      <c r="G3" s="202">
        <f ca="1">S3-1</f>
        <v>2019</v>
      </c>
      <c r="H3" s="203"/>
      <c r="I3" s="203"/>
      <c r="J3" s="203"/>
      <c r="K3" s="203"/>
      <c r="L3" s="203"/>
      <c r="M3" s="203"/>
      <c r="N3" s="203"/>
      <c r="O3" s="203"/>
      <c r="P3" s="203"/>
      <c r="Q3" s="203"/>
      <c r="R3" s="204"/>
      <c r="S3" s="202">
        <f ca="1">AE3-1</f>
        <v>2020</v>
      </c>
      <c r="T3" s="203"/>
      <c r="U3" s="203"/>
      <c r="V3" s="203"/>
      <c r="W3" s="203"/>
      <c r="X3" s="203"/>
      <c r="Y3" s="203"/>
      <c r="Z3" s="203"/>
      <c r="AA3" s="203"/>
      <c r="AB3" s="203"/>
      <c r="AC3" s="203"/>
      <c r="AD3" s="204"/>
      <c r="AE3" s="202">
        <f ca="1">AQ3-1</f>
        <v>2021</v>
      </c>
      <c r="AF3" s="203"/>
      <c r="AG3" s="203"/>
      <c r="AH3" s="203"/>
      <c r="AI3" s="203"/>
      <c r="AJ3" s="203"/>
      <c r="AK3" s="203"/>
      <c r="AL3" s="203"/>
      <c r="AM3" s="203"/>
      <c r="AN3" s="203"/>
      <c r="AO3" s="203"/>
      <c r="AP3" s="204"/>
      <c r="AQ3" s="202">
        <f ca="1">BC3-1</f>
        <v>2022</v>
      </c>
      <c r="AR3" s="203"/>
      <c r="AS3" s="203"/>
      <c r="AT3" s="203"/>
      <c r="AU3" s="203"/>
      <c r="AV3" s="203"/>
      <c r="AW3" s="203"/>
      <c r="AX3" s="203"/>
      <c r="AY3" s="203"/>
      <c r="AZ3" s="203"/>
      <c r="BA3" s="203"/>
      <c r="BB3" s="204"/>
      <c r="BC3" s="202">
        <f ca="1">BO3-1</f>
        <v>2023</v>
      </c>
      <c r="BD3" s="203"/>
      <c r="BE3" s="203"/>
      <c r="BF3" s="203"/>
      <c r="BG3" s="203"/>
      <c r="BH3" s="203"/>
      <c r="BI3" s="203"/>
      <c r="BJ3" s="203"/>
      <c r="BK3" s="203"/>
      <c r="BL3" s="203"/>
      <c r="BM3" s="203"/>
      <c r="BN3" s="204"/>
      <c r="BO3" s="202">
        <f ca="1">CA3-1</f>
        <v>2024</v>
      </c>
      <c r="BP3" s="203"/>
      <c r="BQ3" s="203"/>
      <c r="BR3" s="203"/>
      <c r="BS3" s="203"/>
      <c r="BT3" s="203"/>
      <c r="BU3" s="203"/>
      <c r="BV3" s="203"/>
      <c r="BW3" s="203"/>
      <c r="BX3" s="203"/>
      <c r="BY3" s="203"/>
      <c r="BZ3" s="204"/>
      <c r="CA3" s="202">
        <f ca="1">YEAR(TODAY())</f>
        <v>2025</v>
      </c>
      <c r="CB3" s="203"/>
      <c r="CC3" s="203"/>
      <c r="CD3" s="203"/>
      <c r="CE3" s="203"/>
      <c r="CF3" s="203"/>
      <c r="CG3" s="203"/>
      <c r="CH3" s="203"/>
      <c r="CI3" s="203"/>
      <c r="CJ3" s="203"/>
      <c r="CK3" s="203"/>
      <c r="CL3" s="204"/>
      <c r="CM3" s="6"/>
    </row>
    <row r="4" spans="1:91" ht="85" x14ac:dyDescent="0.2">
      <c r="A4" s="63" t="s">
        <v>140</v>
      </c>
      <c r="B4" s="64" t="s">
        <v>87</v>
      </c>
      <c r="C4" s="64" t="s">
        <v>141</v>
      </c>
      <c r="D4" s="64" t="s">
        <v>143</v>
      </c>
      <c r="E4" s="64" t="s">
        <v>144</v>
      </c>
      <c r="F4" s="64" t="s">
        <v>94</v>
      </c>
      <c r="G4" s="65">
        <v>1</v>
      </c>
      <c r="H4" s="66">
        <v>2</v>
      </c>
      <c r="I4" s="66">
        <v>3</v>
      </c>
      <c r="J4" s="66">
        <v>4</v>
      </c>
      <c r="K4" s="66">
        <v>5</v>
      </c>
      <c r="L4" s="66">
        <v>6</v>
      </c>
      <c r="M4" s="66">
        <v>7</v>
      </c>
      <c r="N4" s="66">
        <v>8</v>
      </c>
      <c r="O4" s="66">
        <v>9</v>
      </c>
      <c r="P4" s="66">
        <v>10</v>
      </c>
      <c r="Q4" s="66">
        <v>11</v>
      </c>
      <c r="R4" s="67">
        <v>12</v>
      </c>
      <c r="S4" s="65">
        <v>1</v>
      </c>
      <c r="T4" s="66">
        <v>2</v>
      </c>
      <c r="U4" s="66">
        <v>3</v>
      </c>
      <c r="V4" s="66">
        <v>4</v>
      </c>
      <c r="W4" s="66">
        <v>5</v>
      </c>
      <c r="X4" s="66">
        <v>6</v>
      </c>
      <c r="Y4" s="66">
        <v>7</v>
      </c>
      <c r="Z4" s="66">
        <v>8</v>
      </c>
      <c r="AA4" s="66">
        <v>9</v>
      </c>
      <c r="AB4" s="66">
        <v>10</v>
      </c>
      <c r="AC4" s="66">
        <v>11</v>
      </c>
      <c r="AD4" s="67">
        <v>12</v>
      </c>
      <c r="AE4" s="65">
        <v>1</v>
      </c>
      <c r="AF4" s="66">
        <v>2</v>
      </c>
      <c r="AG4" s="66">
        <v>3</v>
      </c>
      <c r="AH4" s="66">
        <v>4</v>
      </c>
      <c r="AI4" s="66">
        <v>5</v>
      </c>
      <c r="AJ4" s="66">
        <v>6</v>
      </c>
      <c r="AK4" s="66">
        <v>7</v>
      </c>
      <c r="AL4" s="66">
        <v>8</v>
      </c>
      <c r="AM4" s="66">
        <v>9</v>
      </c>
      <c r="AN4" s="66">
        <v>10</v>
      </c>
      <c r="AO4" s="66">
        <v>11</v>
      </c>
      <c r="AP4" s="67">
        <v>12</v>
      </c>
      <c r="AQ4" s="65">
        <v>1</v>
      </c>
      <c r="AR4" s="66">
        <v>2</v>
      </c>
      <c r="AS4" s="66">
        <v>3</v>
      </c>
      <c r="AT4" s="66">
        <v>4</v>
      </c>
      <c r="AU4" s="66">
        <v>5</v>
      </c>
      <c r="AV4" s="66">
        <v>6</v>
      </c>
      <c r="AW4" s="66">
        <v>7</v>
      </c>
      <c r="AX4" s="66">
        <v>8</v>
      </c>
      <c r="AY4" s="66">
        <v>9</v>
      </c>
      <c r="AZ4" s="66">
        <v>10</v>
      </c>
      <c r="BA4" s="66">
        <v>11</v>
      </c>
      <c r="BB4" s="67">
        <v>12</v>
      </c>
      <c r="BC4" s="65">
        <v>1</v>
      </c>
      <c r="BD4" s="66">
        <v>2</v>
      </c>
      <c r="BE4" s="66">
        <v>3</v>
      </c>
      <c r="BF4" s="66">
        <v>4</v>
      </c>
      <c r="BG4" s="66">
        <v>5</v>
      </c>
      <c r="BH4" s="66">
        <v>6</v>
      </c>
      <c r="BI4" s="66">
        <v>7</v>
      </c>
      <c r="BJ4" s="66">
        <v>8</v>
      </c>
      <c r="BK4" s="66">
        <v>9</v>
      </c>
      <c r="BL4" s="66">
        <v>10</v>
      </c>
      <c r="BM4" s="66">
        <v>11</v>
      </c>
      <c r="BN4" s="67">
        <v>12</v>
      </c>
      <c r="BO4" s="65">
        <v>1</v>
      </c>
      <c r="BP4" s="66">
        <v>2</v>
      </c>
      <c r="BQ4" s="66">
        <v>3</v>
      </c>
      <c r="BR4" s="66">
        <v>4</v>
      </c>
      <c r="BS4" s="66">
        <v>5</v>
      </c>
      <c r="BT4" s="66">
        <v>6</v>
      </c>
      <c r="BU4" s="66">
        <v>7</v>
      </c>
      <c r="BV4" s="66">
        <v>8</v>
      </c>
      <c r="BW4" s="66">
        <v>9</v>
      </c>
      <c r="BX4" s="66">
        <v>10</v>
      </c>
      <c r="BY4" s="66">
        <v>11</v>
      </c>
      <c r="BZ4" s="67">
        <v>12</v>
      </c>
      <c r="CA4" s="65">
        <v>1</v>
      </c>
      <c r="CB4" s="66">
        <v>2</v>
      </c>
      <c r="CC4" s="66">
        <v>3</v>
      </c>
      <c r="CD4" s="66">
        <v>4</v>
      </c>
      <c r="CE4" s="66">
        <v>5</v>
      </c>
      <c r="CF4" s="66">
        <v>6</v>
      </c>
      <c r="CG4" s="66">
        <v>7</v>
      </c>
      <c r="CH4" s="66">
        <v>8</v>
      </c>
      <c r="CI4" s="66">
        <v>9</v>
      </c>
      <c r="CJ4" s="66">
        <v>10</v>
      </c>
      <c r="CK4" s="66">
        <v>11</v>
      </c>
      <c r="CL4" s="67">
        <v>12</v>
      </c>
      <c r="CM4" s="6"/>
    </row>
    <row r="5" spans="1:91" hidden="1" x14ac:dyDescent="0.2">
      <c r="A5" s="68"/>
      <c r="B5" s="68"/>
      <c r="C5" s="68"/>
      <c r="D5" s="68"/>
      <c r="E5" s="68"/>
      <c r="F5" s="68"/>
      <c r="G5" s="69">
        <f t="shared" ref="G5:R5" ca="1" si="0">DATE($G$3,G4,1)</f>
        <v>43466</v>
      </c>
      <c r="H5" s="84">
        <f t="shared" ca="1" si="0"/>
        <v>43497</v>
      </c>
      <c r="I5" s="84">
        <f t="shared" ca="1" si="0"/>
        <v>43525</v>
      </c>
      <c r="J5" s="84">
        <f t="shared" ca="1" si="0"/>
        <v>43556</v>
      </c>
      <c r="K5" s="84">
        <f t="shared" ca="1" si="0"/>
        <v>43586</v>
      </c>
      <c r="L5" s="84">
        <f t="shared" ca="1" si="0"/>
        <v>43617</v>
      </c>
      <c r="M5" s="84">
        <f t="shared" ca="1" si="0"/>
        <v>43647</v>
      </c>
      <c r="N5" s="84">
        <f t="shared" ca="1" si="0"/>
        <v>43678</v>
      </c>
      <c r="O5" s="84">
        <f t="shared" ca="1" si="0"/>
        <v>43709</v>
      </c>
      <c r="P5" s="84">
        <f t="shared" ca="1" si="0"/>
        <v>43739</v>
      </c>
      <c r="Q5" s="84">
        <f t="shared" ca="1" si="0"/>
        <v>43770</v>
      </c>
      <c r="R5" s="85">
        <f t="shared" ca="1" si="0"/>
        <v>43800</v>
      </c>
      <c r="S5" s="69">
        <f ca="1">DATE($S$3,S4,1)</f>
        <v>43831</v>
      </c>
      <c r="T5" s="86">
        <f t="shared" ref="T5:AD5" ca="1" si="1">DATE($S$3,T4,1)</f>
        <v>43862</v>
      </c>
      <c r="U5" s="69">
        <f t="shared" ca="1" si="1"/>
        <v>43891</v>
      </c>
      <c r="V5" s="69">
        <f t="shared" ca="1" si="1"/>
        <v>43922</v>
      </c>
      <c r="W5" s="69">
        <f t="shared" ca="1" si="1"/>
        <v>43952</v>
      </c>
      <c r="X5" s="69">
        <f t="shared" ca="1" si="1"/>
        <v>43983</v>
      </c>
      <c r="Y5" s="69">
        <f t="shared" ca="1" si="1"/>
        <v>44013</v>
      </c>
      <c r="Z5" s="69">
        <f t="shared" ca="1" si="1"/>
        <v>44044</v>
      </c>
      <c r="AA5" s="69">
        <f t="shared" ca="1" si="1"/>
        <v>44075</v>
      </c>
      <c r="AB5" s="69">
        <f t="shared" ca="1" si="1"/>
        <v>44105</v>
      </c>
      <c r="AC5" s="69">
        <f t="shared" ca="1" si="1"/>
        <v>44136</v>
      </c>
      <c r="AD5" s="69">
        <f t="shared" ca="1" si="1"/>
        <v>44166</v>
      </c>
      <c r="AE5" s="69">
        <f ca="1">DATE($AE$3,AE4,1)</f>
        <v>44197</v>
      </c>
      <c r="AF5" s="69">
        <f t="shared" ref="AF5:AP5" ca="1" si="2">DATE($AE$3,AF4,1)</f>
        <v>44228</v>
      </c>
      <c r="AG5" s="69">
        <f t="shared" ca="1" si="2"/>
        <v>44256</v>
      </c>
      <c r="AH5" s="69">
        <f t="shared" ca="1" si="2"/>
        <v>44287</v>
      </c>
      <c r="AI5" s="69">
        <f t="shared" ca="1" si="2"/>
        <v>44317</v>
      </c>
      <c r="AJ5" s="69">
        <f t="shared" ca="1" si="2"/>
        <v>44348</v>
      </c>
      <c r="AK5" s="69">
        <f t="shared" ca="1" si="2"/>
        <v>44378</v>
      </c>
      <c r="AL5" s="69">
        <f t="shared" ca="1" si="2"/>
        <v>44409</v>
      </c>
      <c r="AM5" s="69">
        <f t="shared" ca="1" si="2"/>
        <v>44440</v>
      </c>
      <c r="AN5" s="69">
        <f t="shared" ca="1" si="2"/>
        <v>44470</v>
      </c>
      <c r="AO5" s="69">
        <f t="shared" ca="1" si="2"/>
        <v>44501</v>
      </c>
      <c r="AP5" s="69">
        <f t="shared" ca="1" si="2"/>
        <v>44531</v>
      </c>
      <c r="AQ5" s="69">
        <f ca="1">DATE($AQ$3,AQ4,1)</f>
        <v>44562</v>
      </c>
      <c r="AR5" s="69">
        <f t="shared" ref="AR5:BB5" ca="1" si="3">DATE($AQ$3,AR4,1)</f>
        <v>44593</v>
      </c>
      <c r="AS5" s="69">
        <f t="shared" ca="1" si="3"/>
        <v>44621</v>
      </c>
      <c r="AT5" s="69">
        <f t="shared" ca="1" si="3"/>
        <v>44652</v>
      </c>
      <c r="AU5" s="69">
        <f t="shared" ca="1" si="3"/>
        <v>44682</v>
      </c>
      <c r="AV5" s="69">
        <f t="shared" ca="1" si="3"/>
        <v>44713</v>
      </c>
      <c r="AW5" s="69">
        <f t="shared" ca="1" si="3"/>
        <v>44743</v>
      </c>
      <c r="AX5" s="69">
        <f t="shared" ca="1" si="3"/>
        <v>44774</v>
      </c>
      <c r="AY5" s="69">
        <f t="shared" ca="1" si="3"/>
        <v>44805</v>
      </c>
      <c r="AZ5" s="69">
        <f t="shared" ca="1" si="3"/>
        <v>44835</v>
      </c>
      <c r="BA5" s="69">
        <f t="shared" ca="1" si="3"/>
        <v>44866</v>
      </c>
      <c r="BB5" s="69">
        <f t="shared" ca="1" si="3"/>
        <v>44896</v>
      </c>
      <c r="BC5" s="69">
        <f t="shared" ref="BC5" ca="1" si="4">DATE($BC$3,BO4,1)</f>
        <v>44927</v>
      </c>
      <c r="BD5" s="70">
        <f ca="1">DATE($BC$3,BP4,1)</f>
        <v>44958</v>
      </c>
      <c r="BE5" s="70">
        <f t="shared" ref="BE5:BN5" ca="1" si="5">DATE($BC$3,BQ4,1)</f>
        <v>44986</v>
      </c>
      <c r="BF5" s="70">
        <f t="shared" ca="1" si="5"/>
        <v>45017</v>
      </c>
      <c r="BG5" s="70">
        <f t="shared" ca="1" si="5"/>
        <v>45047</v>
      </c>
      <c r="BH5" s="70">
        <f t="shared" ca="1" si="5"/>
        <v>45078</v>
      </c>
      <c r="BI5" s="70">
        <f t="shared" ca="1" si="5"/>
        <v>45108</v>
      </c>
      <c r="BJ5" s="70">
        <f t="shared" ca="1" si="5"/>
        <v>45139</v>
      </c>
      <c r="BK5" s="70">
        <f t="shared" ca="1" si="5"/>
        <v>45170</v>
      </c>
      <c r="BL5" s="70">
        <f t="shared" ca="1" si="5"/>
        <v>45200</v>
      </c>
      <c r="BM5" s="70">
        <f t="shared" ca="1" si="5"/>
        <v>45231</v>
      </c>
      <c r="BN5" s="70">
        <f t="shared" ca="1" si="5"/>
        <v>45261</v>
      </c>
      <c r="BO5" s="69">
        <f ca="1">DATE($BO$3,BO4,1)</f>
        <v>45292</v>
      </c>
      <c r="BP5" s="70">
        <f t="shared" ref="BP5:BZ5" ca="1" si="6">DATE($BO$3,BP4,1)</f>
        <v>45323</v>
      </c>
      <c r="BQ5" s="70">
        <f t="shared" ca="1" si="6"/>
        <v>45352</v>
      </c>
      <c r="BR5" s="70">
        <f t="shared" ca="1" si="6"/>
        <v>45383</v>
      </c>
      <c r="BS5" s="70">
        <f t="shared" ca="1" si="6"/>
        <v>45413</v>
      </c>
      <c r="BT5" s="70">
        <f t="shared" ca="1" si="6"/>
        <v>45444</v>
      </c>
      <c r="BU5" s="70">
        <f t="shared" ca="1" si="6"/>
        <v>45474</v>
      </c>
      <c r="BV5" s="70">
        <f t="shared" ca="1" si="6"/>
        <v>45505</v>
      </c>
      <c r="BW5" s="70">
        <f t="shared" ca="1" si="6"/>
        <v>45536</v>
      </c>
      <c r="BX5" s="70">
        <f t="shared" ca="1" si="6"/>
        <v>45566</v>
      </c>
      <c r="BY5" s="70">
        <f t="shared" ca="1" si="6"/>
        <v>45597</v>
      </c>
      <c r="BZ5" s="70">
        <f t="shared" ca="1" si="6"/>
        <v>45627</v>
      </c>
      <c r="CA5" s="69">
        <f ca="1">DATE($CA$3,CA4,1)</f>
        <v>45658</v>
      </c>
      <c r="CB5" s="70">
        <f ca="1">DATE($CA$3,CB4,1)</f>
        <v>45689</v>
      </c>
      <c r="CC5" s="70">
        <f ca="1">DATE($CA$3,CC4,1)</f>
        <v>45717</v>
      </c>
      <c r="CD5" s="70">
        <f ca="1">DATE($CA$3,CD4,1)</f>
        <v>45748</v>
      </c>
      <c r="CE5" s="70">
        <f t="shared" ref="CE5:CL5" ca="1" si="7">DATE($CA$3,CE4,1)</f>
        <v>45778</v>
      </c>
      <c r="CF5" s="70">
        <f t="shared" ca="1" si="7"/>
        <v>45809</v>
      </c>
      <c r="CG5" s="70">
        <f t="shared" ca="1" si="7"/>
        <v>45839</v>
      </c>
      <c r="CH5" s="70">
        <f t="shared" ca="1" si="7"/>
        <v>45870</v>
      </c>
      <c r="CI5" s="70">
        <f t="shared" ca="1" si="7"/>
        <v>45901</v>
      </c>
      <c r="CJ5" s="70">
        <f t="shared" ca="1" si="7"/>
        <v>45931</v>
      </c>
      <c r="CK5" s="70">
        <f t="shared" ca="1" si="7"/>
        <v>45962</v>
      </c>
      <c r="CL5" s="70">
        <f t="shared" ca="1" si="7"/>
        <v>45992</v>
      </c>
      <c r="CM5" s="6"/>
    </row>
    <row r="6" spans="1:91" hidden="1" x14ac:dyDescent="0.2">
      <c r="A6" s="68"/>
      <c r="B6" s="68"/>
      <c r="C6" s="68"/>
      <c r="D6" s="68"/>
      <c r="E6" s="68"/>
      <c r="F6" s="68"/>
      <c r="G6" s="69">
        <f t="shared" ref="G6:BR6" ca="1" si="8">EOMONTH(G5,0)</f>
        <v>43496</v>
      </c>
      <c r="H6" s="87">
        <f t="shared" ca="1" si="8"/>
        <v>43524</v>
      </c>
      <c r="I6" s="87">
        <f t="shared" ca="1" si="8"/>
        <v>43555</v>
      </c>
      <c r="J6" s="87">
        <f t="shared" ca="1" si="8"/>
        <v>43585</v>
      </c>
      <c r="K6" s="87">
        <f t="shared" ca="1" si="8"/>
        <v>43616</v>
      </c>
      <c r="L6" s="87">
        <f t="shared" ca="1" si="8"/>
        <v>43646</v>
      </c>
      <c r="M6" s="87">
        <f t="shared" ca="1" si="8"/>
        <v>43677</v>
      </c>
      <c r="N6" s="87">
        <f t="shared" ca="1" si="8"/>
        <v>43708</v>
      </c>
      <c r="O6" s="87">
        <f t="shared" ca="1" si="8"/>
        <v>43738</v>
      </c>
      <c r="P6" s="87">
        <f t="shared" ca="1" si="8"/>
        <v>43769</v>
      </c>
      <c r="Q6" s="87">
        <f t="shared" ca="1" si="8"/>
        <v>43799</v>
      </c>
      <c r="R6" s="87">
        <f t="shared" ca="1" si="8"/>
        <v>43830</v>
      </c>
      <c r="S6" s="69">
        <f t="shared" ca="1" si="8"/>
        <v>43861</v>
      </c>
      <c r="T6" s="86">
        <f t="shared" ca="1" si="8"/>
        <v>43890</v>
      </c>
      <c r="U6" s="70">
        <f t="shared" ca="1" si="8"/>
        <v>43921</v>
      </c>
      <c r="V6" s="70">
        <f t="shared" ca="1" si="8"/>
        <v>43951</v>
      </c>
      <c r="W6" s="70">
        <f t="shared" ca="1" si="8"/>
        <v>43982</v>
      </c>
      <c r="X6" s="70">
        <f t="shared" ca="1" si="8"/>
        <v>44012</v>
      </c>
      <c r="Y6" s="70">
        <f t="shared" ca="1" si="8"/>
        <v>44043</v>
      </c>
      <c r="Z6" s="70">
        <f t="shared" ca="1" si="8"/>
        <v>44074</v>
      </c>
      <c r="AA6" s="70">
        <f t="shared" ca="1" si="8"/>
        <v>44104</v>
      </c>
      <c r="AB6" s="70">
        <f t="shared" ca="1" si="8"/>
        <v>44135</v>
      </c>
      <c r="AC6" s="70">
        <f t="shared" ca="1" si="8"/>
        <v>44165</v>
      </c>
      <c r="AD6" s="71">
        <f t="shared" ca="1" si="8"/>
        <v>44196</v>
      </c>
      <c r="AE6" s="69">
        <f t="shared" ca="1" si="8"/>
        <v>44227</v>
      </c>
      <c r="AF6" s="70">
        <f t="shared" ca="1" si="8"/>
        <v>44255</v>
      </c>
      <c r="AG6" s="70">
        <f t="shared" ca="1" si="8"/>
        <v>44286</v>
      </c>
      <c r="AH6" s="70">
        <f t="shared" ca="1" si="8"/>
        <v>44316</v>
      </c>
      <c r="AI6" s="70">
        <f t="shared" ca="1" si="8"/>
        <v>44347</v>
      </c>
      <c r="AJ6" s="70">
        <f t="shared" ca="1" si="8"/>
        <v>44377</v>
      </c>
      <c r="AK6" s="70">
        <f t="shared" ca="1" si="8"/>
        <v>44408</v>
      </c>
      <c r="AL6" s="70">
        <f t="shared" ca="1" si="8"/>
        <v>44439</v>
      </c>
      <c r="AM6" s="70">
        <f t="shared" ca="1" si="8"/>
        <v>44469</v>
      </c>
      <c r="AN6" s="70">
        <f t="shared" ca="1" si="8"/>
        <v>44500</v>
      </c>
      <c r="AO6" s="70">
        <f t="shared" ca="1" si="8"/>
        <v>44530</v>
      </c>
      <c r="AP6" s="71">
        <f t="shared" ca="1" si="8"/>
        <v>44561</v>
      </c>
      <c r="AQ6" s="69">
        <f t="shared" ca="1" si="8"/>
        <v>44592</v>
      </c>
      <c r="AR6" s="70">
        <f t="shared" ca="1" si="8"/>
        <v>44620</v>
      </c>
      <c r="AS6" s="70">
        <f t="shared" ca="1" si="8"/>
        <v>44651</v>
      </c>
      <c r="AT6" s="70">
        <f t="shared" ca="1" si="8"/>
        <v>44681</v>
      </c>
      <c r="AU6" s="70">
        <f t="shared" ca="1" si="8"/>
        <v>44712</v>
      </c>
      <c r="AV6" s="70">
        <f t="shared" ca="1" si="8"/>
        <v>44742</v>
      </c>
      <c r="AW6" s="70">
        <f t="shared" ca="1" si="8"/>
        <v>44773</v>
      </c>
      <c r="AX6" s="70">
        <f t="shared" ca="1" si="8"/>
        <v>44804</v>
      </c>
      <c r="AY6" s="70">
        <f t="shared" ca="1" si="8"/>
        <v>44834</v>
      </c>
      <c r="AZ6" s="70">
        <f t="shared" ca="1" si="8"/>
        <v>44865</v>
      </c>
      <c r="BA6" s="70">
        <f t="shared" ca="1" si="8"/>
        <v>44895</v>
      </c>
      <c r="BB6" s="71">
        <f t="shared" ca="1" si="8"/>
        <v>44926</v>
      </c>
      <c r="BC6" s="69">
        <f t="shared" ca="1" si="8"/>
        <v>44957</v>
      </c>
      <c r="BD6" s="70">
        <f t="shared" ca="1" si="8"/>
        <v>44985</v>
      </c>
      <c r="BE6" s="70">
        <f t="shared" ca="1" si="8"/>
        <v>45016</v>
      </c>
      <c r="BF6" s="70">
        <f t="shared" ca="1" si="8"/>
        <v>45046</v>
      </c>
      <c r="BG6" s="70">
        <f t="shared" ca="1" si="8"/>
        <v>45077</v>
      </c>
      <c r="BH6" s="70">
        <f t="shared" ca="1" si="8"/>
        <v>45107</v>
      </c>
      <c r="BI6" s="70">
        <f t="shared" ca="1" si="8"/>
        <v>45138</v>
      </c>
      <c r="BJ6" s="70">
        <f t="shared" ca="1" si="8"/>
        <v>45169</v>
      </c>
      <c r="BK6" s="70">
        <f t="shared" ca="1" si="8"/>
        <v>45199</v>
      </c>
      <c r="BL6" s="70">
        <f t="shared" ca="1" si="8"/>
        <v>45230</v>
      </c>
      <c r="BM6" s="70">
        <f t="shared" ca="1" si="8"/>
        <v>45260</v>
      </c>
      <c r="BN6" s="71">
        <f t="shared" ca="1" si="8"/>
        <v>45291</v>
      </c>
      <c r="BO6" s="69">
        <f t="shared" ca="1" si="8"/>
        <v>45322</v>
      </c>
      <c r="BP6" s="70">
        <f t="shared" ca="1" si="8"/>
        <v>45351</v>
      </c>
      <c r="BQ6" s="70">
        <f t="shared" ca="1" si="8"/>
        <v>45382</v>
      </c>
      <c r="BR6" s="70">
        <f t="shared" ca="1" si="8"/>
        <v>45412</v>
      </c>
      <c r="BS6" s="70">
        <f t="shared" ref="BS6:BZ6" ca="1" si="9">EOMONTH(BS5,0)</f>
        <v>45443</v>
      </c>
      <c r="BT6" s="70">
        <f t="shared" ca="1" si="9"/>
        <v>45473</v>
      </c>
      <c r="BU6" s="70">
        <f t="shared" ca="1" si="9"/>
        <v>45504</v>
      </c>
      <c r="BV6" s="70">
        <f t="shared" ca="1" si="9"/>
        <v>45535</v>
      </c>
      <c r="BW6" s="70">
        <f t="shared" ca="1" si="9"/>
        <v>45565</v>
      </c>
      <c r="BX6" s="70">
        <f t="shared" ca="1" si="9"/>
        <v>45596</v>
      </c>
      <c r="BY6" s="70">
        <f t="shared" ca="1" si="9"/>
        <v>45626</v>
      </c>
      <c r="BZ6" s="71">
        <f t="shared" ca="1" si="9"/>
        <v>45657</v>
      </c>
      <c r="CA6" s="69">
        <f ca="1">EOMONTH(CA5,0)</f>
        <v>45688</v>
      </c>
      <c r="CB6" s="70">
        <f t="shared" ref="CB6:CL6" ca="1" si="10">EOMONTH(CB5,0)</f>
        <v>45716</v>
      </c>
      <c r="CC6" s="70">
        <f t="shared" ca="1" si="10"/>
        <v>45747</v>
      </c>
      <c r="CD6" s="70">
        <f t="shared" ca="1" si="10"/>
        <v>45777</v>
      </c>
      <c r="CE6" s="70">
        <f t="shared" ca="1" si="10"/>
        <v>45808</v>
      </c>
      <c r="CF6" s="70">
        <f t="shared" ca="1" si="10"/>
        <v>45838</v>
      </c>
      <c r="CG6" s="70">
        <f t="shared" ca="1" si="10"/>
        <v>45869</v>
      </c>
      <c r="CH6" s="70">
        <f t="shared" ca="1" si="10"/>
        <v>45900</v>
      </c>
      <c r="CI6" s="70">
        <f t="shared" ca="1" si="10"/>
        <v>45930</v>
      </c>
      <c r="CJ6" s="70">
        <f t="shared" ca="1" si="10"/>
        <v>45961</v>
      </c>
      <c r="CK6" s="70">
        <f t="shared" ca="1" si="10"/>
        <v>45991</v>
      </c>
      <c r="CL6" s="71">
        <f t="shared" ca="1" si="10"/>
        <v>46022</v>
      </c>
      <c r="CM6" s="6"/>
    </row>
    <row r="7" spans="1:91" x14ac:dyDescent="0.2">
      <c r="A7" s="72">
        <v>1</v>
      </c>
      <c r="B7" s="73" t="str">
        <f>IF(Kokemus!$C$6&lt;&gt;"",Kokemus!$C$6,"")</f>
        <v/>
      </c>
      <c r="C7" s="72" t="str">
        <f>IF(D7&lt;&gt;"",(YEAR(E7)-YEAR(D7))*12+(MONTH(E7)-MONTH(D7))+1,"")</f>
        <v/>
      </c>
      <c r="D7" s="74" t="str">
        <f>IF(Kokemus!$C$10&lt;&gt;"",DATE(Kokemus!E$10,Kokemus!C$10,1),"")</f>
        <v/>
      </c>
      <c r="E7" s="74" t="str">
        <f>IF(Kokemus!$F$10&lt;&gt;"",EOMONTH(DATE(Kokemus!G$10,Kokemus!F$10,1),0),"")</f>
        <v/>
      </c>
      <c r="F7" s="75" t="str">
        <f>IF(Kokemus!$H$10&lt;&gt;"",Kokemus!$H$10,"")</f>
        <v/>
      </c>
      <c r="G7" s="88" t="str">
        <f ca="1">IF(AND(($D7)&lt;=G$5,($E7)&gt;=G$6-1),$F7,"")</f>
        <v/>
      </c>
      <c r="H7" s="76" t="str">
        <f ca="1">IF(AND(($D7)&lt;=H$5,($E7)&gt;=H$6-1),$F7,"")</f>
        <v/>
      </c>
      <c r="I7" s="76" t="str">
        <f t="shared" ref="I7:R7" ca="1" si="11">IF(AND(($D7)&lt;=I$5,($E7)&gt;=I$6-1),$F7,"")</f>
        <v/>
      </c>
      <c r="J7" s="76" t="str">
        <f t="shared" ca="1" si="11"/>
        <v/>
      </c>
      <c r="K7" s="76" t="str">
        <f t="shared" ca="1" si="11"/>
        <v/>
      </c>
      <c r="L7" s="76" t="str">
        <f t="shared" ca="1" si="11"/>
        <v/>
      </c>
      <c r="M7" s="76" t="str">
        <f t="shared" ca="1" si="11"/>
        <v/>
      </c>
      <c r="N7" s="76" t="str">
        <f t="shared" ca="1" si="11"/>
        <v/>
      </c>
      <c r="O7" s="76" t="str">
        <f t="shared" ca="1" si="11"/>
        <v/>
      </c>
      <c r="P7" s="76" t="str">
        <f t="shared" ca="1" si="11"/>
        <v/>
      </c>
      <c r="Q7" s="76" t="str">
        <f t="shared" ca="1" si="11"/>
        <v/>
      </c>
      <c r="R7" s="77" t="str">
        <f t="shared" ca="1" si="11"/>
        <v/>
      </c>
      <c r="S7" s="88" t="str">
        <f ca="1">IF(AND(($D7)&lt;=S$5,($E7)&gt;=S$6-1),$F7,"")</f>
        <v/>
      </c>
      <c r="T7" s="76" t="str">
        <f ca="1">IF(AND(($D7)&lt;=T$5,($E7)&gt;=T$6-1),$F7,"")</f>
        <v/>
      </c>
      <c r="U7" s="76" t="str">
        <f t="shared" ref="U7:CF11" ca="1" si="12">IF(AND(($D7)&lt;=U$5,($E7)&gt;=U$6-1),$F7,"")</f>
        <v/>
      </c>
      <c r="V7" s="76" t="str">
        <f t="shared" ca="1" si="12"/>
        <v/>
      </c>
      <c r="W7" s="76" t="str">
        <f t="shared" ca="1" si="12"/>
        <v/>
      </c>
      <c r="X7" s="76" t="str">
        <f t="shared" ca="1" si="12"/>
        <v/>
      </c>
      <c r="Y7" s="76" t="str">
        <f t="shared" ca="1" si="12"/>
        <v/>
      </c>
      <c r="Z7" s="76" t="str">
        <f t="shared" ca="1" si="12"/>
        <v/>
      </c>
      <c r="AA7" s="76" t="str">
        <f t="shared" ca="1" si="12"/>
        <v/>
      </c>
      <c r="AB7" s="76" t="str">
        <f t="shared" ca="1" si="12"/>
        <v/>
      </c>
      <c r="AC7" s="76" t="str">
        <f t="shared" ca="1" si="12"/>
        <v/>
      </c>
      <c r="AD7" s="77" t="str">
        <f t="shared" ca="1" si="12"/>
        <v/>
      </c>
      <c r="AE7" s="88" t="str">
        <f t="shared" ca="1" si="12"/>
        <v/>
      </c>
      <c r="AF7" s="76" t="str">
        <f t="shared" ca="1" si="12"/>
        <v/>
      </c>
      <c r="AG7" s="76" t="str">
        <f t="shared" ca="1" si="12"/>
        <v/>
      </c>
      <c r="AH7" s="76" t="str">
        <f t="shared" ca="1" si="12"/>
        <v/>
      </c>
      <c r="AI7" s="76" t="str">
        <f t="shared" ca="1" si="12"/>
        <v/>
      </c>
      <c r="AJ7" s="76" t="str">
        <f t="shared" ca="1" si="12"/>
        <v/>
      </c>
      <c r="AK7" s="76" t="str">
        <f t="shared" ca="1" si="12"/>
        <v/>
      </c>
      <c r="AL7" s="76" t="str">
        <f t="shared" ca="1" si="12"/>
        <v/>
      </c>
      <c r="AM7" s="76" t="str">
        <f t="shared" ca="1" si="12"/>
        <v/>
      </c>
      <c r="AN7" s="76" t="str">
        <f t="shared" ca="1" si="12"/>
        <v/>
      </c>
      <c r="AO7" s="76" t="str">
        <f t="shared" ca="1" si="12"/>
        <v/>
      </c>
      <c r="AP7" s="77" t="str">
        <f t="shared" ca="1" si="12"/>
        <v/>
      </c>
      <c r="AQ7" s="88" t="str">
        <f t="shared" ca="1" si="12"/>
        <v/>
      </c>
      <c r="AR7" s="76" t="str">
        <f t="shared" ca="1" si="12"/>
        <v/>
      </c>
      <c r="AS7" s="76" t="str">
        <f t="shared" ca="1" si="12"/>
        <v/>
      </c>
      <c r="AT7" s="76" t="str">
        <f t="shared" ca="1" si="12"/>
        <v/>
      </c>
      <c r="AU7" s="76" t="str">
        <f t="shared" ca="1" si="12"/>
        <v/>
      </c>
      <c r="AV7" s="76" t="str">
        <f t="shared" ca="1" si="12"/>
        <v/>
      </c>
      <c r="AW7" s="76" t="str">
        <f t="shared" ca="1" si="12"/>
        <v/>
      </c>
      <c r="AX7" s="76" t="str">
        <f t="shared" ca="1" si="12"/>
        <v/>
      </c>
      <c r="AY7" s="76" t="str">
        <f t="shared" ca="1" si="12"/>
        <v/>
      </c>
      <c r="AZ7" s="76" t="str">
        <f t="shared" ca="1" si="12"/>
        <v/>
      </c>
      <c r="BA7" s="76" t="str">
        <f t="shared" ca="1" si="12"/>
        <v/>
      </c>
      <c r="BB7" s="77" t="str">
        <f t="shared" ca="1" si="12"/>
        <v/>
      </c>
      <c r="BC7" s="88" t="str">
        <f t="shared" ca="1" si="12"/>
        <v/>
      </c>
      <c r="BD7" s="76" t="str">
        <f t="shared" ca="1" si="12"/>
        <v/>
      </c>
      <c r="BE7" s="76" t="str">
        <f t="shared" ca="1" si="12"/>
        <v/>
      </c>
      <c r="BF7" s="76" t="str">
        <f t="shared" ca="1" si="12"/>
        <v/>
      </c>
      <c r="BG7" s="76" t="str">
        <f t="shared" ca="1" si="12"/>
        <v/>
      </c>
      <c r="BH7" s="76" t="str">
        <f t="shared" ca="1" si="12"/>
        <v/>
      </c>
      <c r="BI7" s="76" t="str">
        <f t="shared" ca="1" si="12"/>
        <v/>
      </c>
      <c r="BJ7" s="76" t="str">
        <f t="shared" ca="1" si="12"/>
        <v/>
      </c>
      <c r="BK7" s="76" t="str">
        <f t="shared" ca="1" si="12"/>
        <v/>
      </c>
      <c r="BL7" s="76" t="str">
        <f t="shared" ca="1" si="12"/>
        <v/>
      </c>
      <c r="BM7" s="76" t="str">
        <f t="shared" ca="1" si="12"/>
        <v/>
      </c>
      <c r="BN7" s="77" t="str">
        <f t="shared" ca="1" si="12"/>
        <v/>
      </c>
      <c r="BO7" s="88" t="str">
        <f t="shared" ca="1" si="12"/>
        <v/>
      </c>
      <c r="BP7" s="76" t="str">
        <f t="shared" ca="1" si="12"/>
        <v/>
      </c>
      <c r="BQ7" s="76" t="str">
        <f t="shared" ca="1" si="12"/>
        <v/>
      </c>
      <c r="BR7" s="76" t="str">
        <f t="shared" ca="1" si="12"/>
        <v/>
      </c>
      <c r="BS7" s="76" t="str">
        <f t="shared" ca="1" si="12"/>
        <v/>
      </c>
      <c r="BT7" s="76" t="str">
        <f t="shared" ca="1" si="12"/>
        <v/>
      </c>
      <c r="BU7" s="76" t="str">
        <f t="shared" ca="1" si="12"/>
        <v/>
      </c>
      <c r="BV7" s="76" t="str">
        <f t="shared" ca="1" si="12"/>
        <v/>
      </c>
      <c r="BW7" s="76" t="str">
        <f t="shared" ca="1" si="12"/>
        <v/>
      </c>
      <c r="BX7" s="76" t="str">
        <f t="shared" ca="1" si="12"/>
        <v/>
      </c>
      <c r="BY7" s="76" t="str">
        <f t="shared" ca="1" si="12"/>
        <v/>
      </c>
      <c r="BZ7" s="77" t="str">
        <f t="shared" ca="1" si="12"/>
        <v/>
      </c>
      <c r="CA7" s="88" t="str">
        <f t="shared" ca="1" si="12"/>
        <v/>
      </c>
      <c r="CB7" s="76" t="str">
        <f t="shared" ca="1" si="12"/>
        <v/>
      </c>
      <c r="CC7" s="76" t="str">
        <f t="shared" ca="1" si="12"/>
        <v/>
      </c>
      <c r="CD7" s="76" t="str">
        <f t="shared" ca="1" si="12"/>
        <v/>
      </c>
      <c r="CE7" s="76" t="str">
        <f t="shared" ca="1" si="12"/>
        <v/>
      </c>
      <c r="CF7" s="76" t="str">
        <f t="shared" ca="1" si="12"/>
        <v/>
      </c>
      <c r="CG7" s="76" t="str">
        <f t="shared" ref="CG7:CL15" ca="1" si="13">IF(AND(($D7)&lt;=CG$5,($E7)&gt;=CG$6-1),$F7,"")</f>
        <v/>
      </c>
      <c r="CH7" s="76" t="str">
        <f t="shared" ca="1" si="13"/>
        <v/>
      </c>
      <c r="CI7" s="76" t="str">
        <f t="shared" ca="1" si="13"/>
        <v/>
      </c>
      <c r="CJ7" s="76" t="str">
        <f t="shared" ca="1" si="13"/>
        <v/>
      </c>
      <c r="CK7" s="76" t="str">
        <f t="shared" ca="1" si="13"/>
        <v/>
      </c>
      <c r="CL7" s="77" t="str">
        <f t="shared" ca="1" si="13"/>
        <v/>
      </c>
      <c r="CM7" s="6"/>
    </row>
    <row r="8" spans="1:91" x14ac:dyDescent="0.2">
      <c r="A8" s="72">
        <v>2</v>
      </c>
      <c r="B8" s="73" t="str">
        <f>IF(Kokemus!$C$31&lt;&gt;"",Kokemus!$C$31,"")</f>
        <v/>
      </c>
      <c r="C8" s="72" t="str">
        <f t="shared" ref="C8:C13" si="14">IF(D8&lt;&gt;"",(YEAR(E8)-YEAR(D8))*12+(MONTH(E8)-MONTH(D8))+1,"")</f>
        <v/>
      </c>
      <c r="D8" s="74" t="str">
        <f>IF(Kokemus!$C$35&lt;&gt;"",DATE(Kokemus!E$35,Kokemus!C$35,1),"")</f>
        <v/>
      </c>
      <c r="E8" s="74" t="str">
        <f>IF(Kokemus!$F$35&lt;&gt;"",EOMONTH(DATE(Kokemus!G$35,Kokemus!F$35,1),0),"")</f>
        <v/>
      </c>
      <c r="F8" s="75" t="str">
        <f>IF(Kokemus!$H$35&lt;&gt;"",Kokemus!$H$35,"")</f>
        <v/>
      </c>
      <c r="G8" s="89" t="str">
        <f t="shared" ref="G8:V21" ca="1" si="15">IF(AND(($D8)&lt;=G$5,($E8)&gt;=G$6-1),$F8,"")</f>
        <v/>
      </c>
      <c r="H8" s="78" t="str">
        <f t="shared" ca="1" si="15"/>
        <v/>
      </c>
      <c r="I8" s="78" t="str">
        <f t="shared" ca="1" si="15"/>
        <v/>
      </c>
      <c r="J8" s="78" t="str">
        <f t="shared" ca="1" si="15"/>
        <v/>
      </c>
      <c r="K8" s="78" t="str">
        <f t="shared" ca="1" si="15"/>
        <v/>
      </c>
      <c r="L8" s="78" t="str">
        <f t="shared" ca="1" si="15"/>
        <v/>
      </c>
      <c r="M8" s="78" t="str">
        <f t="shared" ca="1" si="15"/>
        <v/>
      </c>
      <c r="N8" s="78" t="str">
        <f t="shared" ca="1" si="15"/>
        <v/>
      </c>
      <c r="O8" s="78" t="str">
        <f t="shared" ca="1" si="15"/>
        <v/>
      </c>
      <c r="P8" s="78" t="str">
        <f t="shared" ca="1" si="15"/>
        <v/>
      </c>
      <c r="Q8" s="78" t="str">
        <f t="shared" ca="1" si="15"/>
        <v/>
      </c>
      <c r="R8" s="79" t="str">
        <f t="shared" ca="1" si="15"/>
        <v/>
      </c>
      <c r="S8" s="89" t="str">
        <f t="shared" ca="1" si="15"/>
        <v/>
      </c>
      <c r="T8" s="78" t="str">
        <f t="shared" ca="1" si="15"/>
        <v/>
      </c>
      <c r="U8" s="78" t="str">
        <f t="shared" ca="1" si="15"/>
        <v/>
      </c>
      <c r="V8" s="78" t="str">
        <f t="shared" ca="1" si="15"/>
        <v/>
      </c>
      <c r="W8" s="78" t="str">
        <f t="shared" ca="1" si="12"/>
        <v/>
      </c>
      <c r="X8" s="78" t="str">
        <f t="shared" ca="1" si="12"/>
        <v/>
      </c>
      <c r="Y8" s="78" t="str">
        <f t="shared" ca="1" si="12"/>
        <v/>
      </c>
      <c r="Z8" s="78" t="str">
        <f t="shared" ca="1" si="12"/>
        <v/>
      </c>
      <c r="AA8" s="78" t="str">
        <f t="shared" ca="1" si="12"/>
        <v/>
      </c>
      <c r="AB8" s="78" t="str">
        <f t="shared" ca="1" si="12"/>
        <v/>
      </c>
      <c r="AC8" s="78" t="str">
        <f t="shared" ca="1" si="12"/>
        <v/>
      </c>
      <c r="AD8" s="79" t="str">
        <f t="shared" ca="1" si="12"/>
        <v/>
      </c>
      <c r="AE8" s="89" t="str">
        <f t="shared" ca="1" si="12"/>
        <v/>
      </c>
      <c r="AF8" s="78" t="str">
        <f t="shared" ca="1" si="12"/>
        <v/>
      </c>
      <c r="AG8" s="78" t="str">
        <f t="shared" ca="1" si="12"/>
        <v/>
      </c>
      <c r="AH8" s="78" t="str">
        <f t="shared" ca="1" si="12"/>
        <v/>
      </c>
      <c r="AI8" s="78" t="str">
        <f t="shared" ca="1" si="12"/>
        <v/>
      </c>
      <c r="AJ8" s="78" t="str">
        <f t="shared" ca="1" si="12"/>
        <v/>
      </c>
      <c r="AK8" s="78" t="str">
        <f t="shared" ca="1" si="12"/>
        <v/>
      </c>
      <c r="AL8" s="78" t="str">
        <f t="shared" ca="1" si="12"/>
        <v/>
      </c>
      <c r="AM8" s="78" t="str">
        <f t="shared" ca="1" si="12"/>
        <v/>
      </c>
      <c r="AN8" s="78" t="str">
        <f t="shared" ca="1" si="12"/>
        <v/>
      </c>
      <c r="AO8" s="78" t="str">
        <f t="shared" ca="1" si="12"/>
        <v/>
      </c>
      <c r="AP8" s="79" t="str">
        <f t="shared" ca="1" si="12"/>
        <v/>
      </c>
      <c r="AQ8" s="89" t="str">
        <f t="shared" ca="1" si="12"/>
        <v/>
      </c>
      <c r="AR8" s="78" t="str">
        <f t="shared" ca="1" si="12"/>
        <v/>
      </c>
      <c r="AS8" s="78" t="str">
        <f t="shared" ca="1" si="12"/>
        <v/>
      </c>
      <c r="AT8" s="78" t="str">
        <f t="shared" ca="1" si="12"/>
        <v/>
      </c>
      <c r="AU8" s="78" t="str">
        <f t="shared" ca="1" si="12"/>
        <v/>
      </c>
      <c r="AV8" s="78" t="str">
        <f t="shared" ca="1" si="12"/>
        <v/>
      </c>
      <c r="AW8" s="78" t="str">
        <f t="shared" ca="1" si="12"/>
        <v/>
      </c>
      <c r="AX8" s="78" t="str">
        <f t="shared" ca="1" si="12"/>
        <v/>
      </c>
      <c r="AY8" s="78" t="str">
        <f t="shared" ca="1" si="12"/>
        <v/>
      </c>
      <c r="AZ8" s="78" t="str">
        <f t="shared" ca="1" si="12"/>
        <v/>
      </c>
      <c r="BA8" s="78" t="str">
        <f t="shared" ca="1" si="12"/>
        <v/>
      </c>
      <c r="BB8" s="79" t="str">
        <f t="shared" ca="1" si="12"/>
        <v/>
      </c>
      <c r="BC8" s="89" t="str">
        <f t="shared" ca="1" si="12"/>
        <v/>
      </c>
      <c r="BD8" s="78" t="str">
        <f t="shared" ca="1" si="12"/>
        <v/>
      </c>
      <c r="BE8" s="78" t="str">
        <f t="shared" ca="1" si="12"/>
        <v/>
      </c>
      <c r="BF8" s="78" t="str">
        <f t="shared" ca="1" si="12"/>
        <v/>
      </c>
      <c r="BG8" s="78" t="str">
        <f t="shared" ca="1" si="12"/>
        <v/>
      </c>
      <c r="BH8" s="78" t="str">
        <f t="shared" ca="1" si="12"/>
        <v/>
      </c>
      <c r="BI8" s="78" t="str">
        <f t="shared" ca="1" si="12"/>
        <v/>
      </c>
      <c r="BJ8" s="78" t="str">
        <f t="shared" ca="1" si="12"/>
        <v/>
      </c>
      <c r="BK8" s="78" t="str">
        <f t="shared" ca="1" si="12"/>
        <v/>
      </c>
      <c r="BL8" s="78" t="str">
        <f t="shared" ca="1" si="12"/>
        <v/>
      </c>
      <c r="BM8" s="78" t="str">
        <f t="shared" ca="1" si="12"/>
        <v/>
      </c>
      <c r="BN8" s="79" t="str">
        <f t="shared" ca="1" si="12"/>
        <v/>
      </c>
      <c r="BO8" s="89" t="str">
        <f t="shared" ca="1" si="12"/>
        <v/>
      </c>
      <c r="BP8" s="78" t="str">
        <f t="shared" ca="1" si="12"/>
        <v/>
      </c>
      <c r="BQ8" s="78" t="str">
        <f t="shared" ca="1" si="12"/>
        <v/>
      </c>
      <c r="BR8" s="78" t="str">
        <f t="shared" ca="1" si="12"/>
        <v/>
      </c>
      <c r="BS8" s="78" t="str">
        <f t="shared" ca="1" si="12"/>
        <v/>
      </c>
      <c r="BT8" s="78" t="str">
        <f t="shared" ca="1" si="12"/>
        <v/>
      </c>
      <c r="BU8" s="78" t="str">
        <f t="shared" ca="1" si="12"/>
        <v/>
      </c>
      <c r="BV8" s="78" t="str">
        <f t="shared" ca="1" si="12"/>
        <v/>
      </c>
      <c r="BW8" s="78" t="str">
        <f t="shared" ca="1" si="12"/>
        <v/>
      </c>
      <c r="BX8" s="78" t="str">
        <f t="shared" ca="1" si="12"/>
        <v/>
      </c>
      <c r="BY8" s="78" t="str">
        <f t="shared" ca="1" si="12"/>
        <v/>
      </c>
      <c r="BZ8" s="79" t="str">
        <f t="shared" ca="1" si="12"/>
        <v/>
      </c>
      <c r="CA8" s="89" t="str">
        <f t="shared" ca="1" si="12"/>
        <v/>
      </c>
      <c r="CB8" s="78" t="str">
        <f t="shared" ca="1" si="12"/>
        <v/>
      </c>
      <c r="CC8" s="78" t="str">
        <f t="shared" ca="1" si="12"/>
        <v/>
      </c>
      <c r="CD8" s="78" t="str">
        <f t="shared" ca="1" si="12"/>
        <v/>
      </c>
      <c r="CE8" s="78" t="str">
        <f t="shared" ca="1" si="12"/>
        <v/>
      </c>
      <c r="CF8" s="78" t="str">
        <f t="shared" ca="1" si="12"/>
        <v/>
      </c>
      <c r="CG8" s="78" t="str">
        <f t="shared" ca="1" si="13"/>
        <v/>
      </c>
      <c r="CH8" s="78" t="str">
        <f t="shared" ca="1" si="13"/>
        <v/>
      </c>
      <c r="CI8" s="78" t="str">
        <f t="shared" ca="1" si="13"/>
        <v/>
      </c>
      <c r="CJ8" s="78" t="str">
        <f t="shared" ca="1" si="13"/>
        <v/>
      </c>
      <c r="CK8" s="78" t="str">
        <f t="shared" ca="1" si="13"/>
        <v/>
      </c>
      <c r="CL8" s="79" t="str">
        <f t="shared" ca="1" si="13"/>
        <v/>
      </c>
      <c r="CM8" s="6"/>
    </row>
    <row r="9" spans="1:91" x14ac:dyDescent="0.2">
      <c r="A9" s="72">
        <v>3</v>
      </c>
      <c r="B9" s="73" t="str">
        <f>IF(Kokemus!$C$56&lt;&gt;"",Kokemus!$C$56,"")</f>
        <v/>
      </c>
      <c r="C9" s="72" t="str">
        <f t="shared" si="14"/>
        <v/>
      </c>
      <c r="D9" s="74" t="str">
        <f>IF(Kokemus!$C$60&lt;&gt;"",DATE(Kokemus!E$60,Kokemus!C$60,1),"")</f>
        <v/>
      </c>
      <c r="E9" s="74" t="str">
        <f>IF(Kokemus!$F$60&lt;&gt;"",EOMONTH(DATE(Kokemus!G$60,Kokemus!F$60,1),0),"")</f>
        <v/>
      </c>
      <c r="F9" s="75" t="str">
        <f>IF(Kokemus!$H$60&lt;&gt;"",Kokemus!$H$60,"")</f>
        <v/>
      </c>
      <c r="G9" s="89" t="str">
        <f t="shared" ca="1" si="15"/>
        <v/>
      </c>
      <c r="H9" s="78" t="str">
        <f t="shared" ca="1" si="15"/>
        <v/>
      </c>
      <c r="I9" s="78" t="str">
        <f t="shared" ca="1" si="15"/>
        <v/>
      </c>
      <c r="J9" s="78" t="str">
        <f t="shared" ca="1" si="15"/>
        <v/>
      </c>
      <c r="K9" s="78" t="str">
        <f t="shared" ca="1" si="15"/>
        <v/>
      </c>
      <c r="L9" s="78" t="str">
        <f t="shared" ca="1" si="15"/>
        <v/>
      </c>
      <c r="M9" s="78" t="str">
        <f t="shared" ca="1" si="15"/>
        <v/>
      </c>
      <c r="N9" s="78" t="str">
        <f t="shared" ca="1" si="15"/>
        <v/>
      </c>
      <c r="O9" s="78" t="str">
        <f t="shared" ca="1" si="15"/>
        <v/>
      </c>
      <c r="P9" s="78" t="str">
        <f t="shared" ca="1" si="15"/>
        <v/>
      </c>
      <c r="Q9" s="78" t="str">
        <f t="shared" ca="1" si="15"/>
        <v/>
      </c>
      <c r="R9" s="79" t="str">
        <f t="shared" ca="1" si="15"/>
        <v/>
      </c>
      <c r="S9" s="89" t="str">
        <f t="shared" ca="1" si="15"/>
        <v/>
      </c>
      <c r="T9" s="78" t="str">
        <f t="shared" ca="1" si="15"/>
        <v/>
      </c>
      <c r="U9" s="78" t="str">
        <f t="shared" ca="1" si="15"/>
        <v/>
      </c>
      <c r="V9" s="78" t="str">
        <f t="shared" ca="1" si="15"/>
        <v/>
      </c>
      <c r="W9" s="78" t="str">
        <f t="shared" ca="1" si="12"/>
        <v/>
      </c>
      <c r="X9" s="78" t="str">
        <f t="shared" ca="1" si="12"/>
        <v/>
      </c>
      <c r="Y9" s="78" t="str">
        <f t="shared" ca="1" si="12"/>
        <v/>
      </c>
      <c r="Z9" s="78" t="str">
        <f t="shared" ca="1" si="12"/>
        <v/>
      </c>
      <c r="AA9" s="78" t="str">
        <f t="shared" ca="1" si="12"/>
        <v/>
      </c>
      <c r="AB9" s="78" t="str">
        <f t="shared" ca="1" si="12"/>
        <v/>
      </c>
      <c r="AC9" s="78" t="str">
        <f t="shared" ca="1" si="12"/>
        <v/>
      </c>
      <c r="AD9" s="79" t="str">
        <f t="shared" ca="1" si="12"/>
        <v/>
      </c>
      <c r="AE9" s="89" t="str">
        <f t="shared" ca="1" si="12"/>
        <v/>
      </c>
      <c r="AF9" s="78" t="str">
        <f t="shared" ca="1" si="12"/>
        <v/>
      </c>
      <c r="AG9" s="78" t="str">
        <f t="shared" ca="1" si="12"/>
        <v/>
      </c>
      <c r="AH9" s="78" t="str">
        <f t="shared" ca="1" si="12"/>
        <v/>
      </c>
      <c r="AI9" s="78" t="str">
        <f t="shared" ca="1" si="12"/>
        <v/>
      </c>
      <c r="AJ9" s="78" t="str">
        <f t="shared" ca="1" si="12"/>
        <v/>
      </c>
      <c r="AK9" s="78" t="str">
        <f t="shared" ca="1" si="12"/>
        <v/>
      </c>
      <c r="AL9" s="78" t="str">
        <f t="shared" ca="1" si="12"/>
        <v/>
      </c>
      <c r="AM9" s="78" t="str">
        <f t="shared" ca="1" si="12"/>
        <v/>
      </c>
      <c r="AN9" s="78" t="str">
        <f t="shared" ca="1" si="12"/>
        <v/>
      </c>
      <c r="AO9" s="78" t="str">
        <f t="shared" ca="1" si="12"/>
        <v/>
      </c>
      <c r="AP9" s="79" t="str">
        <f t="shared" ca="1" si="12"/>
        <v/>
      </c>
      <c r="AQ9" s="89" t="str">
        <f t="shared" ca="1" si="12"/>
        <v/>
      </c>
      <c r="AR9" s="78" t="str">
        <f t="shared" ca="1" si="12"/>
        <v/>
      </c>
      <c r="AS9" s="78" t="str">
        <f t="shared" ca="1" si="12"/>
        <v/>
      </c>
      <c r="AT9" s="78" t="str">
        <f t="shared" ca="1" si="12"/>
        <v/>
      </c>
      <c r="AU9" s="78" t="str">
        <f t="shared" ca="1" si="12"/>
        <v/>
      </c>
      <c r="AV9" s="78" t="str">
        <f t="shared" ca="1" si="12"/>
        <v/>
      </c>
      <c r="AW9" s="78" t="str">
        <f t="shared" ca="1" si="12"/>
        <v/>
      </c>
      <c r="AX9" s="78" t="str">
        <f t="shared" ca="1" si="12"/>
        <v/>
      </c>
      <c r="AY9" s="78" t="str">
        <f t="shared" ca="1" si="12"/>
        <v/>
      </c>
      <c r="AZ9" s="78" t="str">
        <f t="shared" ca="1" si="12"/>
        <v/>
      </c>
      <c r="BA9" s="78" t="str">
        <f t="shared" ca="1" si="12"/>
        <v/>
      </c>
      <c r="BB9" s="79" t="str">
        <f t="shared" ca="1" si="12"/>
        <v/>
      </c>
      <c r="BC9" s="89" t="str">
        <f t="shared" ca="1" si="12"/>
        <v/>
      </c>
      <c r="BD9" s="78" t="str">
        <f t="shared" ca="1" si="12"/>
        <v/>
      </c>
      <c r="BE9" s="78" t="str">
        <f t="shared" ca="1" si="12"/>
        <v/>
      </c>
      <c r="BF9" s="78" t="str">
        <f t="shared" ca="1" si="12"/>
        <v/>
      </c>
      <c r="BG9" s="78" t="str">
        <f t="shared" ca="1" si="12"/>
        <v/>
      </c>
      <c r="BH9" s="78" t="str">
        <f t="shared" ca="1" si="12"/>
        <v/>
      </c>
      <c r="BI9" s="78" t="str">
        <f t="shared" ca="1" si="12"/>
        <v/>
      </c>
      <c r="BJ9" s="78" t="str">
        <f t="shared" ca="1" si="12"/>
        <v/>
      </c>
      <c r="BK9" s="78" t="str">
        <f t="shared" ca="1" si="12"/>
        <v/>
      </c>
      <c r="BL9" s="78" t="str">
        <f t="shared" ca="1" si="12"/>
        <v/>
      </c>
      <c r="BM9" s="78" t="str">
        <f t="shared" ca="1" si="12"/>
        <v/>
      </c>
      <c r="BN9" s="79" t="str">
        <f t="shared" ca="1" si="12"/>
        <v/>
      </c>
      <c r="BO9" s="89" t="str">
        <f t="shared" ca="1" si="12"/>
        <v/>
      </c>
      <c r="BP9" s="78" t="str">
        <f t="shared" ca="1" si="12"/>
        <v/>
      </c>
      <c r="BQ9" s="78" t="str">
        <f t="shared" ca="1" si="12"/>
        <v/>
      </c>
      <c r="BR9" s="78" t="str">
        <f t="shared" ca="1" si="12"/>
        <v/>
      </c>
      <c r="BS9" s="78" t="str">
        <f t="shared" ca="1" si="12"/>
        <v/>
      </c>
      <c r="BT9" s="78" t="str">
        <f t="shared" ca="1" si="12"/>
        <v/>
      </c>
      <c r="BU9" s="78" t="str">
        <f t="shared" ca="1" si="12"/>
        <v/>
      </c>
      <c r="BV9" s="78" t="str">
        <f t="shared" ca="1" si="12"/>
        <v/>
      </c>
      <c r="BW9" s="78" t="str">
        <f t="shared" ca="1" si="12"/>
        <v/>
      </c>
      <c r="BX9" s="78" t="str">
        <f t="shared" ca="1" si="12"/>
        <v/>
      </c>
      <c r="BY9" s="78" t="str">
        <f t="shared" ca="1" si="12"/>
        <v/>
      </c>
      <c r="BZ9" s="79" t="str">
        <f t="shared" ca="1" si="12"/>
        <v/>
      </c>
      <c r="CA9" s="89" t="str">
        <f t="shared" ca="1" si="12"/>
        <v/>
      </c>
      <c r="CB9" s="78" t="str">
        <f t="shared" ca="1" si="12"/>
        <v/>
      </c>
      <c r="CC9" s="78" t="str">
        <f t="shared" ca="1" si="12"/>
        <v/>
      </c>
      <c r="CD9" s="78" t="str">
        <f t="shared" ca="1" si="12"/>
        <v/>
      </c>
      <c r="CE9" s="78" t="str">
        <f t="shared" ca="1" si="12"/>
        <v/>
      </c>
      <c r="CF9" s="78" t="str">
        <f t="shared" ca="1" si="12"/>
        <v/>
      </c>
      <c r="CG9" s="78" t="str">
        <f t="shared" ca="1" si="13"/>
        <v/>
      </c>
      <c r="CH9" s="78" t="str">
        <f t="shared" ca="1" si="13"/>
        <v/>
      </c>
      <c r="CI9" s="78" t="str">
        <f t="shared" ca="1" si="13"/>
        <v/>
      </c>
      <c r="CJ9" s="78" t="str">
        <f t="shared" ca="1" si="13"/>
        <v/>
      </c>
      <c r="CK9" s="78" t="str">
        <f t="shared" ca="1" si="13"/>
        <v/>
      </c>
      <c r="CL9" s="79" t="str">
        <f t="shared" ca="1" si="13"/>
        <v/>
      </c>
      <c r="CM9" s="6"/>
    </row>
    <row r="10" spans="1:91" x14ac:dyDescent="0.2">
      <c r="A10" s="72">
        <v>4</v>
      </c>
      <c r="B10" s="73" t="str">
        <f>IF(Kokemus!$C$81&lt;&gt;"",Kokemus!$C$81,"")</f>
        <v/>
      </c>
      <c r="C10" s="72" t="str">
        <f t="shared" si="14"/>
        <v/>
      </c>
      <c r="D10" s="74" t="str">
        <f>IF(Kokemus!$C$85&lt;&gt;"",DATE(Kokemus!E$85,Kokemus!C$85,1),"")</f>
        <v/>
      </c>
      <c r="E10" s="74" t="str">
        <f>IF(Kokemus!$F$85&lt;&gt;"",EOMONTH(DATE(Kokemus!G$85,Kokemus!F$85,1),0),"")</f>
        <v/>
      </c>
      <c r="F10" s="75" t="str">
        <f>IF(Kokemus!$H$85&lt;&gt;"",Kokemus!$H$85,"")</f>
        <v/>
      </c>
      <c r="G10" s="89" t="str">
        <f t="shared" ca="1" si="15"/>
        <v/>
      </c>
      <c r="H10" s="78" t="str">
        <f t="shared" ca="1" si="15"/>
        <v/>
      </c>
      <c r="I10" s="78" t="str">
        <f t="shared" ca="1" si="15"/>
        <v/>
      </c>
      <c r="J10" s="78" t="str">
        <f t="shared" ca="1" si="15"/>
        <v/>
      </c>
      <c r="K10" s="78" t="str">
        <f t="shared" ca="1" si="15"/>
        <v/>
      </c>
      <c r="L10" s="78" t="str">
        <f t="shared" ca="1" si="15"/>
        <v/>
      </c>
      <c r="M10" s="78" t="str">
        <f t="shared" ca="1" si="15"/>
        <v/>
      </c>
      <c r="N10" s="78" t="str">
        <f t="shared" ca="1" si="15"/>
        <v/>
      </c>
      <c r="O10" s="78" t="str">
        <f t="shared" ca="1" si="15"/>
        <v/>
      </c>
      <c r="P10" s="78" t="str">
        <f t="shared" ca="1" si="15"/>
        <v/>
      </c>
      <c r="Q10" s="78" t="str">
        <f t="shared" ca="1" si="15"/>
        <v/>
      </c>
      <c r="R10" s="79" t="str">
        <f t="shared" ca="1" si="15"/>
        <v/>
      </c>
      <c r="S10" s="89" t="str">
        <f t="shared" ca="1" si="15"/>
        <v/>
      </c>
      <c r="T10" s="78" t="str">
        <f t="shared" ca="1" si="15"/>
        <v/>
      </c>
      <c r="U10" s="78" t="str">
        <f t="shared" ca="1" si="12"/>
        <v/>
      </c>
      <c r="V10" s="78" t="str">
        <f t="shared" ca="1" si="12"/>
        <v/>
      </c>
      <c r="W10" s="78" t="str">
        <f t="shared" ca="1" si="12"/>
        <v/>
      </c>
      <c r="X10" s="78" t="str">
        <f t="shared" ca="1" si="12"/>
        <v/>
      </c>
      <c r="Y10" s="78" t="str">
        <f t="shared" ca="1" si="12"/>
        <v/>
      </c>
      <c r="Z10" s="78" t="str">
        <f t="shared" ca="1" si="12"/>
        <v/>
      </c>
      <c r="AA10" s="78" t="str">
        <f t="shared" ca="1" si="12"/>
        <v/>
      </c>
      <c r="AB10" s="78" t="str">
        <f t="shared" ca="1" si="12"/>
        <v/>
      </c>
      <c r="AC10" s="78" t="str">
        <f t="shared" ca="1" si="12"/>
        <v/>
      </c>
      <c r="AD10" s="79" t="str">
        <f t="shared" ca="1" si="12"/>
        <v/>
      </c>
      <c r="AE10" s="89" t="str">
        <f t="shared" ca="1" si="12"/>
        <v/>
      </c>
      <c r="AF10" s="78" t="str">
        <f t="shared" ca="1" si="12"/>
        <v/>
      </c>
      <c r="AG10" s="78" t="str">
        <f t="shared" ca="1" si="12"/>
        <v/>
      </c>
      <c r="AH10" s="78" t="str">
        <f t="shared" ca="1" si="12"/>
        <v/>
      </c>
      <c r="AI10" s="78" t="str">
        <f t="shared" ca="1" si="12"/>
        <v/>
      </c>
      <c r="AJ10" s="78" t="str">
        <f t="shared" ca="1" si="12"/>
        <v/>
      </c>
      <c r="AK10" s="78" t="str">
        <f t="shared" ca="1" si="12"/>
        <v/>
      </c>
      <c r="AL10" s="78" t="str">
        <f t="shared" ca="1" si="12"/>
        <v/>
      </c>
      <c r="AM10" s="78" t="str">
        <f t="shared" ca="1" si="12"/>
        <v/>
      </c>
      <c r="AN10" s="78" t="str">
        <f t="shared" ca="1" si="12"/>
        <v/>
      </c>
      <c r="AO10" s="78" t="str">
        <f t="shared" ca="1" si="12"/>
        <v/>
      </c>
      <c r="AP10" s="79" t="str">
        <f t="shared" ca="1" si="12"/>
        <v/>
      </c>
      <c r="AQ10" s="89" t="str">
        <f t="shared" ca="1" si="12"/>
        <v/>
      </c>
      <c r="AR10" s="78" t="str">
        <f t="shared" ca="1" si="12"/>
        <v/>
      </c>
      <c r="AS10" s="78" t="str">
        <f t="shared" ca="1" si="12"/>
        <v/>
      </c>
      <c r="AT10" s="78" t="str">
        <f t="shared" ca="1" si="12"/>
        <v/>
      </c>
      <c r="AU10" s="78" t="str">
        <f t="shared" ca="1" si="12"/>
        <v/>
      </c>
      <c r="AV10" s="78" t="str">
        <f t="shared" ca="1" si="12"/>
        <v/>
      </c>
      <c r="AW10" s="78" t="str">
        <f t="shared" ca="1" si="12"/>
        <v/>
      </c>
      <c r="AX10" s="78" t="str">
        <f t="shared" ca="1" si="12"/>
        <v/>
      </c>
      <c r="AY10" s="78" t="str">
        <f t="shared" ca="1" si="12"/>
        <v/>
      </c>
      <c r="AZ10" s="78" t="str">
        <f t="shared" ca="1" si="12"/>
        <v/>
      </c>
      <c r="BA10" s="78" t="str">
        <f t="shared" ca="1" si="12"/>
        <v/>
      </c>
      <c r="BB10" s="79" t="str">
        <f t="shared" ca="1" si="12"/>
        <v/>
      </c>
      <c r="BC10" s="89" t="str">
        <f t="shared" ca="1" si="12"/>
        <v/>
      </c>
      <c r="BD10" s="78" t="str">
        <f t="shared" ca="1" si="12"/>
        <v/>
      </c>
      <c r="BE10" s="78" t="str">
        <f t="shared" ca="1" si="12"/>
        <v/>
      </c>
      <c r="BF10" s="78" t="str">
        <f t="shared" ca="1" si="12"/>
        <v/>
      </c>
      <c r="BG10" s="78" t="str">
        <f t="shared" ca="1" si="12"/>
        <v/>
      </c>
      <c r="BH10" s="78" t="str">
        <f t="shared" ca="1" si="12"/>
        <v/>
      </c>
      <c r="BI10" s="78" t="str">
        <f t="shared" ca="1" si="12"/>
        <v/>
      </c>
      <c r="BJ10" s="78" t="str">
        <f t="shared" ca="1" si="12"/>
        <v/>
      </c>
      <c r="BK10" s="78" t="str">
        <f t="shared" ca="1" si="12"/>
        <v/>
      </c>
      <c r="BL10" s="78" t="str">
        <f t="shared" ca="1" si="12"/>
        <v/>
      </c>
      <c r="BM10" s="78" t="str">
        <f t="shared" ca="1" si="12"/>
        <v/>
      </c>
      <c r="BN10" s="79" t="str">
        <f t="shared" ca="1" si="12"/>
        <v/>
      </c>
      <c r="BO10" s="89" t="str">
        <f t="shared" ca="1" si="12"/>
        <v/>
      </c>
      <c r="BP10" s="78" t="str">
        <f t="shared" ca="1" si="12"/>
        <v/>
      </c>
      <c r="BQ10" s="78" t="str">
        <f t="shared" ca="1" si="12"/>
        <v/>
      </c>
      <c r="BR10" s="78" t="str">
        <f t="shared" ca="1" si="12"/>
        <v/>
      </c>
      <c r="BS10" s="78" t="str">
        <f t="shared" ca="1" si="12"/>
        <v/>
      </c>
      <c r="BT10" s="78" t="str">
        <f t="shared" ca="1" si="12"/>
        <v/>
      </c>
      <c r="BU10" s="78" t="str">
        <f t="shared" ca="1" si="12"/>
        <v/>
      </c>
      <c r="BV10" s="78" t="str">
        <f t="shared" ca="1" si="12"/>
        <v/>
      </c>
      <c r="BW10" s="78" t="str">
        <f t="shared" ca="1" si="12"/>
        <v/>
      </c>
      <c r="BX10" s="78" t="str">
        <f t="shared" ca="1" si="12"/>
        <v/>
      </c>
      <c r="BY10" s="78" t="str">
        <f t="shared" ca="1" si="12"/>
        <v/>
      </c>
      <c r="BZ10" s="79" t="str">
        <f t="shared" ca="1" si="12"/>
        <v/>
      </c>
      <c r="CA10" s="89" t="str">
        <f t="shared" ca="1" si="12"/>
        <v/>
      </c>
      <c r="CB10" s="78" t="str">
        <f t="shared" ca="1" si="12"/>
        <v/>
      </c>
      <c r="CC10" s="78" t="str">
        <f t="shared" ca="1" si="12"/>
        <v/>
      </c>
      <c r="CD10" s="78" t="str">
        <f t="shared" ca="1" si="12"/>
        <v/>
      </c>
      <c r="CE10" s="78" t="str">
        <f t="shared" ca="1" si="12"/>
        <v/>
      </c>
      <c r="CF10" s="78" t="str">
        <f t="shared" ca="1" si="12"/>
        <v/>
      </c>
      <c r="CG10" s="78" t="str">
        <f t="shared" ca="1" si="13"/>
        <v/>
      </c>
      <c r="CH10" s="78" t="str">
        <f t="shared" ca="1" si="13"/>
        <v/>
      </c>
      <c r="CI10" s="78" t="str">
        <f t="shared" ca="1" si="13"/>
        <v/>
      </c>
      <c r="CJ10" s="78" t="str">
        <f t="shared" ca="1" si="13"/>
        <v/>
      </c>
      <c r="CK10" s="78" t="str">
        <f t="shared" ca="1" si="13"/>
        <v/>
      </c>
      <c r="CL10" s="79" t="str">
        <f t="shared" ca="1" si="13"/>
        <v/>
      </c>
      <c r="CM10" s="6"/>
    </row>
    <row r="11" spans="1:91" x14ac:dyDescent="0.2">
      <c r="A11" s="72">
        <v>5</v>
      </c>
      <c r="B11" s="73" t="str">
        <f>IF(Kokemus!$C$106&lt;&gt;"",Kokemus!$C$106,"")</f>
        <v/>
      </c>
      <c r="C11" s="72" t="str">
        <f t="shared" si="14"/>
        <v/>
      </c>
      <c r="D11" s="74" t="str">
        <f>IF(Kokemus!$C$110&lt;&gt;"",DATE(Kokemus!E$110,Kokemus!C$110,1),"")</f>
        <v/>
      </c>
      <c r="E11" s="74" t="str">
        <f>IF(Kokemus!$F$110&lt;&gt;"",EOMONTH(DATE(Kokemus!G$110,Kokemus!F$110,1),0),"")</f>
        <v/>
      </c>
      <c r="F11" s="75" t="str">
        <f>IF(Kokemus!$H$110&lt;&gt;"",Kokemus!$H$110,"")</f>
        <v/>
      </c>
      <c r="G11" s="89" t="str">
        <f t="shared" ca="1" si="15"/>
        <v/>
      </c>
      <c r="H11" s="78" t="str">
        <f t="shared" ca="1" si="15"/>
        <v/>
      </c>
      <c r="I11" s="78" t="str">
        <f t="shared" ca="1" si="15"/>
        <v/>
      </c>
      <c r="J11" s="78" t="str">
        <f t="shared" ca="1" si="15"/>
        <v/>
      </c>
      <c r="K11" s="78" t="str">
        <f t="shared" ca="1" si="15"/>
        <v/>
      </c>
      <c r="L11" s="78" t="str">
        <f t="shared" ca="1" si="15"/>
        <v/>
      </c>
      <c r="M11" s="78" t="str">
        <f t="shared" ca="1" si="15"/>
        <v/>
      </c>
      <c r="N11" s="78" t="str">
        <f t="shared" ca="1" si="15"/>
        <v/>
      </c>
      <c r="O11" s="78" t="str">
        <f t="shared" ca="1" si="15"/>
        <v/>
      </c>
      <c r="P11" s="78" t="str">
        <f t="shared" ca="1" si="15"/>
        <v/>
      </c>
      <c r="Q11" s="78" t="str">
        <f t="shared" ca="1" si="15"/>
        <v/>
      </c>
      <c r="R11" s="79" t="str">
        <f t="shared" ca="1" si="15"/>
        <v/>
      </c>
      <c r="S11" s="89" t="str">
        <f t="shared" ca="1" si="15"/>
        <v/>
      </c>
      <c r="T11" s="78" t="str">
        <f t="shared" ca="1" si="15"/>
        <v/>
      </c>
      <c r="U11" s="78" t="str">
        <f t="shared" ca="1" si="12"/>
        <v/>
      </c>
      <c r="V11" s="78" t="str">
        <f t="shared" ca="1" si="12"/>
        <v/>
      </c>
      <c r="W11" s="78" t="str">
        <f t="shared" ca="1" si="12"/>
        <v/>
      </c>
      <c r="X11" s="78" t="str">
        <f t="shared" ref="X11:CI12" ca="1" si="16">IF(AND(($D11)&lt;=X$5,($E11)&gt;=X$6-1),$F11,"")</f>
        <v/>
      </c>
      <c r="Y11" s="78" t="str">
        <f t="shared" ca="1" si="16"/>
        <v/>
      </c>
      <c r="Z11" s="78" t="str">
        <f t="shared" ca="1" si="16"/>
        <v/>
      </c>
      <c r="AA11" s="78" t="str">
        <f t="shared" ca="1" si="16"/>
        <v/>
      </c>
      <c r="AB11" s="78" t="str">
        <f t="shared" ca="1" si="16"/>
        <v/>
      </c>
      <c r="AC11" s="78" t="str">
        <f t="shared" ca="1" si="16"/>
        <v/>
      </c>
      <c r="AD11" s="79" t="str">
        <f t="shared" ca="1" si="16"/>
        <v/>
      </c>
      <c r="AE11" s="89" t="str">
        <f t="shared" ca="1" si="16"/>
        <v/>
      </c>
      <c r="AF11" s="78" t="str">
        <f t="shared" ca="1" si="16"/>
        <v/>
      </c>
      <c r="AG11" s="78" t="str">
        <f t="shared" ca="1" si="16"/>
        <v/>
      </c>
      <c r="AH11" s="78" t="str">
        <f t="shared" ca="1" si="16"/>
        <v/>
      </c>
      <c r="AI11" s="78" t="str">
        <f t="shared" ca="1" si="16"/>
        <v/>
      </c>
      <c r="AJ11" s="78" t="str">
        <f t="shared" ca="1" si="16"/>
        <v/>
      </c>
      <c r="AK11" s="78" t="str">
        <f t="shared" ca="1" si="16"/>
        <v/>
      </c>
      <c r="AL11" s="78" t="str">
        <f t="shared" ca="1" si="16"/>
        <v/>
      </c>
      <c r="AM11" s="78" t="str">
        <f t="shared" ca="1" si="16"/>
        <v/>
      </c>
      <c r="AN11" s="78" t="str">
        <f t="shared" ca="1" si="16"/>
        <v/>
      </c>
      <c r="AO11" s="78" t="str">
        <f t="shared" ca="1" si="16"/>
        <v/>
      </c>
      <c r="AP11" s="79" t="str">
        <f t="shared" ca="1" si="16"/>
        <v/>
      </c>
      <c r="AQ11" s="89" t="str">
        <f t="shared" ca="1" si="16"/>
        <v/>
      </c>
      <c r="AR11" s="78" t="str">
        <f t="shared" ca="1" si="16"/>
        <v/>
      </c>
      <c r="AS11" s="78" t="str">
        <f t="shared" ca="1" si="16"/>
        <v/>
      </c>
      <c r="AT11" s="78" t="str">
        <f t="shared" ca="1" si="16"/>
        <v/>
      </c>
      <c r="AU11" s="78" t="str">
        <f t="shared" ca="1" si="16"/>
        <v/>
      </c>
      <c r="AV11" s="78" t="str">
        <f t="shared" ca="1" si="16"/>
        <v/>
      </c>
      <c r="AW11" s="78" t="str">
        <f t="shared" ca="1" si="16"/>
        <v/>
      </c>
      <c r="AX11" s="78" t="str">
        <f t="shared" ca="1" si="16"/>
        <v/>
      </c>
      <c r="AY11" s="78" t="str">
        <f t="shared" ca="1" si="16"/>
        <v/>
      </c>
      <c r="AZ11" s="78" t="str">
        <f t="shared" ca="1" si="16"/>
        <v/>
      </c>
      <c r="BA11" s="78" t="str">
        <f t="shared" ca="1" si="16"/>
        <v/>
      </c>
      <c r="BB11" s="79" t="str">
        <f t="shared" ca="1" si="16"/>
        <v/>
      </c>
      <c r="BC11" s="89" t="str">
        <f t="shared" ca="1" si="16"/>
        <v/>
      </c>
      <c r="BD11" s="78" t="str">
        <f t="shared" ca="1" si="16"/>
        <v/>
      </c>
      <c r="BE11" s="78" t="str">
        <f t="shared" ca="1" si="16"/>
        <v/>
      </c>
      <c r="BF11" s="78" t="str">
        <f t="shared" ca="1" si="16"/>
        <v/>
      </c>
      <c r="BG11" s="78" t="str">
        <f t="shared" ca="1" si="16"/>
        <v/>
      </c>
      <c r="BH11" s="78" t="str">
        <f t="shared" ca="1" si="16"/>
        <v/>
      </c>
      <c r="BI11" s="78" t="str">
        <f t="shared" ca="1" si="16"/>
        <v/>
      </c>
      <c r="BJ11" s="78" t="str">
        <f t="shared" ca="1" si="16"/>
        <v/>
      </c>
      <c r="BK11" s="78" t="str">
        <f t="shared" ca="1" si="16"/>
        <v/>
      </c>
      <c r="BL11" s="78" t="str">
        <f t="shared" ca="1" si="16"/>
        <v/>
      </c>
      <c r="BM11" s="78" t="str">
        <f t="shared" ca="1" si="16"/>
        <v/>
      </c>
      <c r="BN11" s="79" t="str">
        <f t="shared" ca="1" si="16"/>
        <v/>
      </c>
      <c r="BO11" s="89" t="str">
        <f t="shared" ca="1" si="16"/>
        <v/>
      </c>
      <c r="BP11" s="78" t="str">
        <f t="shared" ca="1" si="16"/>
        <v/>
      </c>
      <c r="BQ11" s="78" t="str">
        <f t="shared" ca="1" si="16"/>
        <v/>
      </c>
      <c r="BR11" s="78" t="str">
        <f t="shared" ca="1" si="16"/>
        <v/>
      </c>
      <c r="BS11" s="78" t="str">
        <f t="shared" ca="1" si="16"/>
        <v/>
      </c>
      <c r="BT11" s="78" t="str">
        <f t="shared" ca="1" si="16"/>
        <v/>
      </c>
      <c r="BU11" s="78" t="str">
        <f t="shared" ca="1" si="16"/>
        <v/>
      </c>
      <c r="BV11" s="78" t="str">
        <f t="shared" ca="1" si="16"/>
        <v/>
      </c>
      <c r="BW11" s="78" t="str">
        <f t="shared" ca="1" si="16"/>
        <v/>
      </c>
      <c r="BX11" s="78" t="str">
        <f t="shared" ca="1" si="16"/>
        <v/>
      </c>
      <c r="BY11" s="78" t="str">
        <f t="shared" ca="1" si="16"/>
        <v/>
      </c>
      <c r="BZ11" s="79" t="str">
        <f t="shared" ca="1" si="16"/>
        <v/>
      </c>
      <c r="CA11" s="89" t="str">
        <f t="shared" ca="1" si="16"/>
        <v/>
      </c>
      <c r="CB11" s="78" t="str">
        <f t="shared" ca="1" si="16"/>
        <v/>
      </c>
      <c r="CC11" s="78" t="str">
        <f t="shared" ca="1" si="16"/>
        <v/>
      </c>
      <c r="CD11" s="78" t="str">
        <f t="shared" ca="1" si="16"/>
        <v/>
      </c>
      <c r="CE11" s="78" t="str">
        <f t="shared" ca="1" si="16"/>
        <v/>
      </c>
      <c r="CF11" s="78" t="str">
        <f t="shared" ca="1" si="16"/>
        <v/>
      </c>
      <c r="CG11" s="78" t="str">
        <f t="shared" ca="1" si="13"/>
        <v/>
      </c>
      <c r="CH11" s="78" t="str">
        <f t="shared" ca="1" si="13"/>
        <v/>
      </c>
      <c r="CI11" s="78" t="str">
        <f t="shared" ca="1" si="13"/>
        <v/>
      </c>
      <c r="CJ11" s="78" t="str">
        <f t="shared" ca="1" si="13"/>
        <v/>
      </c>
      <c r="CK11" s="78" t="str">
        <f t="shared" ca="1" si="13"/>
        <v/>
      </c>
      <c r="CL11" s="79" t="str">
        <f t="shared" ca="1" si="13"/>
        <v/>
      </c>
      <c r="CM11" s="6"/>
    </row>
    <row r="12" spans="1:91" x14ac:dyDescent="0.2">
      <c r="A12" s="72">
        <v>6</v>
      </c>
      <c r="B12" s="73" t="str">
        <f>IF(Kokemus!$C$131&lt;&gt;"",Kokemus!$C$131,"")</f>
        <v/>
      </c>
      <c r="C12" s="72" t="str">
        <f t="shared" si="14"/>
        <v/>
      </c>
      <c r="D12" s="74" t="str">
        <f>IF(Kokemus!$C$135&lt;&gt;"",DATE(Kokemus!E$135,Kokemus!C$135,1),"")</f>
        <v/>
      </c>
      <c r="E12" s="74" t="str">
        <f>IF(Kokemus!$F$135&lt;&gt;"",EOMONTH(DATE(Kokemus!G$135,Kokemus!F$135,1),0),"")</f>
        <v/>
      </c>
      <c r="F12" s="75" t="str">
        <f>IF(Kokemus!$H$135&lt;&gt;"",Kokemus!$H$135,"")</f>
        <v/>
      </c>
      <c r="G12" s="89" t="str">
        <f t="shared" ca="1" si="15"/>
        <v/>
      </c>
      <c r="H12" s="78" t="str">
        <f t="shared" ca="1" si="15"/>
        <v/>
      </c>
      <c r="I12" s="78" t="str">
        <f t="shared" ca="1" si="15"/>
        <v/>
      </c>
      <c r="J12" s="78" t="str">
        <f t="shared" ca="1" si="15"/>
        <v/>
      </c>
      <c r="K12" s="78" t="str">
        <f t="shared" ca="1" si="15"/>
        <v/>
      </c>
      <c r="L12" s="78" t="str">
        <f t="shared" ca="1" si="15"/>
        <v/>
      </c>
      <c r="M12" s="78" t="str">
        <f t="shared" ca="1" si="15"/>
        <v/>
      </c>
      <c r="N12" s="78" t="str">
        <f t="shared" ca="1" si="15"/>
        <v/>
      </c>
      <c r="O12" s="78" t="str">
        <f t="shared" ca="1" si="15"/>
        <v/>
      </c>
      <c r="P12" s="78" t="str">
        <f t="shared" ca="1" si="15"/>
        <v/>
      </c>
      <c r="Q12" s="78" t="str">
        <f t="shared" ca="1" si="15"/>
        <v/>
      </c>
      <c r="R12" s="79" t="str">
        <f t="shared" ca="1" si="15"/>
        <v/>
      </c>
      <c r="S12" s="89" t="str">
        <f t="shared" ca="1" si="15"/>
        <v/>
      </c>
      <c r="T12" s="78" t="str">
        <f t="shared" ca="1" si="15"/>
        <v/>
      </c>
      <c r="U12" s="78" t="str">
        <f t="shared" ca="1" si="15"/>
        <v/>
      </c>
      <c r="V12" s="78" t="str">
        <f t="shared" ca="1" si="15"/>
        <v/>
      </c>
      <c r="W12" s="78" t="str">
        <f t="shared" ref="W12:CF16" ca="1" si="17">IF(AND(($D12)&lt;=W$5,($E12)&gt;=W$6-1),$F12,"")</f>
        <v/>
      </c>
      <c r="X12" s="78" t="str">
        <f t="shared" ca="1" si="17"/>
        <v/>
      </c>
      <c r="Y12" s="78" t="str">
        <f t="shared" ca="1" si="17"/>
        <v/>
      </c>
      <c r="Z12" s="78" t="str">
        <f t="shared" ca="1" si="17"/>
        <v/>
      </c>
      <c r="AA12" s="78" t="str">
        <f t="shared" ca="1" si="17"/>
        <v/>
      </c>
      <c r="AB12" s="78" t="str">
        <f t="shared" ca="1" si="17"/>
        <v/>
      </c>
      <c r="AC12" s="78" t="str">
        <f t="shared" ca="1" si="17"/>
        <v/>
      </c>
      <c r="AD12" s="79" t="str">
        <f t="shared" ca="1" si="17"/>
        <v/>
      </c>
      <c r="AE12" s="89" t="str">
        <f t="shared" ca="1" si="17"/>
        <v/>
      </c>
      <c r="AF12" s="78" t="str">
        <f t="shared" ca="1" si="17"/>
        <v/>
      </c>
      <c r="AG12" s="78" t="str">
        <f t="shared" ca="1" si="17"/>
        <v/>
      </c>
      <c r="AH12" s="78" t="str">
        <f t="shared" ca="1" si="17"/>
        <v/>
      </c>
      <c r="AI12" s="78" t="str">
        <f t="shared" ca="1" si="17"/>
        <v/>
      </c>
      <c r="AJ12" s="78" t="str">
        <f t="shared" ca="1" si="17"/>
        <v/>
      </c>
      <c r="AK12" s="78" t="str">
        <f t="shared" ca="1" si="17"/>
        <v/>
      </c>
      <c r="AL12" s="78" t="str">
        <f t="shared" ca="1" si="17"/>
        <v/>
      </c>
      <c r="AM12" s="78" t="str">
        <f t="shared" ca="1" si="17"/>
        <v/>
      </c>
      <c r="AN12" s="78" t="str">
        <f t="shared" ca="1" si="17"/>
        <v/>
      </c>
      <c r="AO12" s="78" t="str">
        <f t="shared" ca="1" si="17"/>
        <v/>
      </c>
      <c r="AP12" s="79" t="str">
        <f t="shared" ca="1" si="17"/>
        <v/>
      </c>
      <c r="AQ12" s="89" t="str">
        <f t="shared" ca="1" si="17"/>
        <v/>
      </c>
      <c r="AR12" s="78" t="str">
        <f t="shared" ca="1" si="17"/>
        <v/>
      </c>
      <c r="AS12" s="78" t="str">
        <f t="shared" ca="1" si="17"/>
        <v/>
      </c>
      <c r="AT12" s="78" t="str">
        <f t="shared" ca="1" si="17"/>
        <v/>
      </c>
      <c r="AU12" s="78" t="str">
        <f t="shared" ca="1" si="17"/>
        <v/>
      </c>
      <c r="AV12" s="78" t="str">
        <f t="shared" ca="1" si="17"/>
        <v/>
      </c>
      <c r="AW12" s="78" t="str">
        <f t="shared" ca="1" si="17"/>
        <v/>
      </c>
      <c r="AX12" s="78" t="str">
        <f t="shared" ca="1" si="17"/>
        <v/>
      </c>
      <c r="AY12" s="78" t="str">
        <f t="shared" ca="1" si="17"/>
        <v/>
      </c>
      <c r="AZ12" s="78" t="str">
        <f t="shared" ca="1" si="17"/>
        <v/>
      </c>
      <c r="BA12" s="78" t="str">
        <f t="shared" ca="1" si="17"/>
        <v/>
      </c>
      <c r="BB12" s="79" t="str">
        <f t="shared" ca="1" si="17"/>
        <v/>
      </c>
      <c r="BC12" s="89" t="str">
        <f t="shared" ca="1" si="17"/>
        <v/>
      </c>
      <c r="BD12" s="78" t="str">
        <f t="shared" ca="1" si="17"/>
        <v/>
      </c>
      <c r="BE12" s="78" t="str">
        <f t="shared" ca="1" si="17"/>
        <v/>
      </c>
      <c r="BF12" s="78" t="str">
        <f t="shared" ca="1" si="17"/>
        <v/>
      </c>
      <c r="BG12" s="78" t="str">
        <f t="shared" ca="1" si="17"/>
        <v/>
      </c>
      <c r="BH12" s="78" t="str">
        <f t="shared" ca="1" si="17"/>
        <v/>
      </c>
      <c r="BI12" s="78" t="str">
        <f t="shared" ca="1" si="17"/>
        <v/>
      </c>
      <c r="BJ12" s="78" t="str">
        <f t="shared" ca="1" si="17"/>
        <v/>
      </c>
      <c r="BK12" s="78" t="str">
        <f t="shared" ca="1" si="17"/>
        <v/>
      </c>
      <c r="BL12" s="78" t="str">
        <f t="shared" ca="1" si="17"/>
        <v/>
      </c>
      <c r="BM12" s="78" t="str">
        <f t="shared" ca="1" si="17"/>
        <v/>
      </c>
      <c r="BN12" s="79" t="str">
        <f t="shared" ca="1" si="17"/>
        <v/>
      </c>
      <c r="BO12" s="89" t="str">
        <f t="shared" ca="1" si="17"/>
        <v/>
      </c>
      <c r="BP12" s="78" t="str">
        <f t="shared" ca="1" si="17"/>
        <v/>
      </c>
      <c r="BQ12" s="78" t="str">
        <f t="shared" ca="1" si="17"/>
        <v/>
      </c>
      <c r="BR12" s="78" t="str">
        <f t="shared" ca="1" si="17"/>
        <v/>
      </c>
      <c r="BS12" s="78" t="str">
        <f t="shared" ca="1" si="17"/>
        <v/>
      </c>
      <c r="BT12" s="78" t="str">
        <f t="shared" ca="1" si="17"/>
        <v/>
      </c>
      <c r="BU12" s="78" t="str">
        <f t="shared" ca="1" si="17"/>
        <v/>
      </c>
      <c r="BV12" s="78" t="str">
        <f t="shared" ca="1" si="17"/>
        <v/>
      </c>
      <c r="BW12" s="78" t="str">
        <f t="shared" ca="1" si="17"/>
        <v/>
      </c>
      <c r="BX12" s="78" t="str">
        <f t="shared" ca="1" si="17"/>
        <v/>
      </c>
      <c r="BY12" s="78" t="str">
        <f t="shared" ca="1" si="17"/>
        <v/>
      </c>
      <c r="BZ12" s="79" t="str">
        <f t="shared" ca="1" si="17"/>
        <v/>
      </c>
      <c r="CA12" s="89" t="str">
        <f t="shared" ca="1" si="17"/>
        <v/>
      </c>
      <c r="CB12" s="78" t="str">
        <f t="shared" ca="1" si="17"/>
        <v/>
      </c>
      <c r="CC12" s="78" t="str">
        <f t="shared" ca="1" si="17"/>
        <v/>
      </c>
      <c r="CD12" s="78" t="str">
        <f t="shared" ca="1" si="17"/>
        <v/>
      </c>
      <c r="CE12" s="78" t="str">
        <f t="shared" ca="1" si="17"/>
        <v/>
      </c>
      <c r="CF12" s="78" t="str">
        <f t="shared" ca="1" si="16"/>
        <v/>
      </c>
      <c r="CG12" s="78" t="str">
        <f t="shared" ca="1" si="16"/>
        <v/>
      </c>
      <c r="CH12" s="78" t="str">
        <f t="shared" ca="1" si="16"/>
        <v/>
      </c>
      <c r="CI12" s="78" t="str">
        <f t="shared" ca="1" si="16"/>
        <v/>
      </c>
      <c r="CJ12" s="78" t="str">
        <f t="shared" ca="1" si="13"/>
        <v/>
      </c>
      <c r="CK12" s="78" t="str">
        <f t="shared" ca="1" si="13"/>
        <v/>
      </c>
      <c r="CL12" s="79" t="str">
        <f t="shared" ca="1" si="13"/>
        <v/>
      </c>
      <c r="CM12" s="6"/>
    </row>
    <row r="13" spans="1:91" x14ac:dyDescent="0.2">
      <c r="A13" s="72">
        <v>7</v>
      </c>
      <c r="B13" s="73" t="str">
        <f>IF(Kokemus!$C$156&lt;&gt;"",Kokemus!$C$156,"")</f>
        <v/>
      </c>
      <c r="C13" s="72" t="str">
        <f t="shared" si="14"/>
        <v/>
      </c>
      <c r="D13" s="74" t="str">
        <f>IF(Kokemus!$C$160&lt;&gt;"",DATE(Kokemus!E$160,Kokemus!C$160,1),"")</f>
        <v/>
      </c>
      <c r="E13" s="74" t="str">
        <f>IF(Kokemus!$F$160&lt;&gt;"",EOMONTH(DATE(Kokemus!G$160,Kokemus!F$160,1),0),"")</f>
        <v/>
      </c>
      <c r="F13" s="75" t="str">
        <f>IF(Kokemus!$H$160&lt;&gt;"",Kokemus!$H$160,"")</f>
        <v/>
      </c>
      <c r="G13" s="89" t="str">
        <f t="shared" ca="1" si="15"/>
        <v/>
      </c>
      <c r="H13" s="78" t="str">
        <f t="shared" ca="1" si="15"/>
        <v/>
      </c>
      <c r="I13" s="78" t="str">
        <f t="shared" ca="1" si="15"/>
        <v/>
      </c>
      <c r="J13" s="78" t="str">
        <f t="shared" ca="1" si="15"/>
        <v/>
      </c>
      <c r="K13" s="78" t="str">
        <f t="shared" ca="1" si="15"/>
        <v/>
      </c>
      <c r="L13" s="78" t="str">
        <f t="shared" ca="1" si="15"/>
        <v/>
      </c>
      <c r="M13" s="78" t="str">
        <f t="shared" ca="1" si="15"/>
        <v/>
      </c>
      <c r="N13" s="78" t="str">
        <f t="shared" ca="1" si="15"/>
        <v/>
      </c>
      <c r="O13" s="78" t="str">
        <f t="shared" ca="1" si="15"/>
        <v/>
      </c>
      <c r="P13" s="78" t="str">
        <f t="shared" ca="1" si="15"/>
        <v/>
      </c>
      <c r="Q13" s="78" t="str">
        <f t="shared" ca="1" si="15"/>
        <v/>
      </c>
      <c r="R13" s="79" t="str">
        <f t="shared" ca="1" si="15"/>
        <v/>
      </c>
      <c r="S13" s="89" t="str">
        <f t="shared" ca="1" si="15"/>
        <v/>
      </c>
      <c r="T13" s="78" t="str">
        <f t="shared" ca="1" si="15"/>
        <v/>
      </c>
      <c r="U13" s="78" t="str">
        <f t="shared" ca="1" si="15"/>
        <v/>
      </c>
      <c r="V13" s="78" t="str">
        <f t="shared" ca="1" si="15"/>
        <v/>
      </c>
      <c r="W13" s="78" t="str">
        <f t="shared" ca="1" si="17"/>
        <v/>
      </c>
      <c r="X13" s="78" t="str">
        <f t="shared" ca="1" si="17"/>
        <v/>
      </c>
      <c r="Y13" s="78" t="str">
        <f t="shared" ca="1" si="17"/>
        <v/>
      </c>
      <c r="Z13" s="78" t="str">
        <f t="shared" ca="1" si="17"/>
        <v/>
      </c>
      <c r="AA13" s="78" t="str">
        <f t="shared" ca="1" si="17"/>
        <v/>
      </c>
      <c r="AB13" s="78" t="str">
        <f t="shared" ca="1" si="17"/>
        <v/>
      </c>
      <c r="AC13" s="78" t="str">
        <f t="shared" ca="1" si="17"/>
        <v/>
      </c>
      <c r="AD13" s="79" t="str">
        <f t="shared" ca="1" si="17"/>
        <v/>
      </c>
      <c r="AE13" s="89" t="str">
        <f t="shared" ca="1" si="17"/>
        <v/>
      </c>
      <c r="AF13" s="78" t="str">
        <f t="shared" ca="1" si="17"/>
        <v/>
      </c>
      <c r="AG13" s="78" t="str">
        <f t="shared" ca="1" si="17"/>
        <v/>
      </c>
      <c r="AH13" s="78" t="str">
        <f t="shared" ca="1" si="17"/>
        <v/>
      </c>
      <c r="AI13" s="78" t="str">
        <f t="shared" ca="1" si="17"/>
        <v/>
      </c>
      <c r="AJ13" s="78" t="str">
        <f t="shared" ca="1" si="17"/>
        <v/>
      </c>
      <c r="AK13" s="78" t="str">
        <f t="shared" ca="1" si="17"/>
        <v/>
      </c>
      <c r="AL13" s="78" t="str">
        <f t="shared" ca="1" si="17"/>
        <v/>
      </c>
      <c r="AM13" s="78" t="str">
        <f t="shared" ca="1" si="17"/>
        <v/>
      </c>
      <c r="AN13" s="78" t="str">
        <f t="shared" ca="1" si="17"/>
        <v/>
      </c>
      <c r="AO13" s="78" t="str">
        <f t="shared" ca="1" si="17"/>
        <v/>
      </c>
      <c r="AP13" s="79" t="str">
        <f t="shared" ca="1" si="17"/>
        <v/>
      </c>
      <c r="AQ13" s="89" t="str">
        <f t="shared" ca="1" si="17"/>
        <v/>
      </c>
      <c r="AR13" s="78" t="str">
        <f t="shared" ca="1" si="17"/>
        <v/>
      </c>
      <c r="AS13" s="78" t="str">
        <f t="shared" ca="1" si="17"/>
        <v/>
      </c>
      <c r="AT13" s="78" t="str">
        <f t="shared" ca="1" si="17"/>
        <v/>
      </c>
      <c r="AU13" s="78" t="str">
        <f t="shared" ca="1" si="17"/>
        <v/>
      </c>
      <c r="AV13" s="78" t="str">
        <f t="shared" ca="1" si="17"/>
        <v/>
      </c>
      <c r="AW13" s="78" t="str">
        <f t="shared" ca="1" si="17"/>
        <v/>
      </c>
      <c r="AX13" s="78" t="str">
        <f t="shared" ca="1" si="17"/>
        <v/>
      </c>
      <c r="AY13" s="78" t="str">
        <f t="shared" ca="1" si="17"/>
        <v/>
      </c>
      <c r="AZ13" s="78" t="str">
        <f t="shared" ca="1" si="17"/>
        <v/>
      </c>
      <c r="BA13" s="78" t="str">
        <f t="shared" ca="1" si="17"/>
        <v/>
      </c>
      <c r="BB13" s="79" t="str">
        <f t="shared" ca="1" si="17"/>
        <v/>
      </c>
      <c r="BC13" s="89" t="str">
        <f t="shared" ca="1" si="17"/>
        <v/>
      </c>
      <c r="BD13" s="78" t="str">
        <f t="shared" ca="1" si="17"/>
        <v/>
      </c>
      <c r="BE13" s="78" t="str">
        <f t="shared" ca="1" si="17"/>
        <v/>
      </c>
      <c r="BF13" s="78" t="str">
        <f t="shared" ca="1" si="17"/>
        <v/>
      </c>
      <c r="BG13" s="78" t="str">
        <f t="shared" ca="1" si="17"/>
        <v/>
      </c>
      <c r="BH13" s="78" t="str">
        <f t="shared" ca="1" si="17"/>
        <v/>
      </c>
      <c r="BI13" s="78" t="str">
        <f t="shared" ca="1" si="17"/>
        <v/>
      </c>
      <c r="BJ13" s="78" t="str">
        <f t="shared" ca="1" si="17"/>
        <v/>
      </c>
      <c r="BK13" s="78" t="str">
        <f t="shared" ca="1" si="17"/>
        <v/>
      </c>
      <c r="BL13" s="78" t="str">
        <f t="shared" ca="1" si="17"/>
        <v/>
      </c>
      <c r="BM13" s="78" t="str">
        <f t="shared" ca="1" si="17"/>
        <v/>
      </c>
      <c r="BN13" s="79" t="str">
        <f t="shared" ca="1" si="17"/>
        <v/>
      </c>
      <c r="BO13" s="89" t="str">
        <f t="shared" ca="1" si="17"/>
        <v/>
      </c>
      <c r="BP13" s="78" t="str">
        <f t="shared" ca="1" si="17"/>
        <v/>
      </c>
      <c r="BQ13" s="78" t="str">
        <f t="shared" ca="1" si="17"/>
        <v/>
      </c>
      <c r="BR13" s="78" t="str">
        <f t="shared" ca="1" si="17"/>
        <v/>
      </c>
      <c r="BS13" s="78" t="str">
        <f t="shared" ca="1" si="17"/>
        <v/>
      </c>
      <c r="BT13" s="78" t="str">
        <f t="shared" ca="1" si="17"/>
        <v/>
      </c>
      <c r="BU13" s="78" t="str">
        <f t="shared" ca="1" si="17"/>
        <v/>
      </c>
      <c r="BV13" s="78" t="str">
        <f t="shared" ca="1" si="17"/>
        <v/>
      </c>
      <c r="BW13" s="78" t="str">
        <f t="shared" ca="1" si="17"/>
        <v/>
      </c>
      <c r="BX13" s="78" t="str">
        <f t="shared" ca="1" si="17"/>
        <v/>
      </c>
      <c r="BY13" s="78" t="str">
        <f t="shared" ca="1" si="17"/>
        <v/>
      </c>
      <c r="BZ13" s="79" t="str">
        <f t="shared" ca="1" si="17"/>
        <v/>
      </c>
      <c r="CA13" s="89" t="str">
        <f t="shared" ca="1" si="17"/>
        <v/>
      </c>
      <c r="CB13" s="78" t="str">
        <f t="shared" ca="1" si="17"/>
        <v/>
      </c>
      <c r="CC13" s="78" t="str">
        <f t="shared" ca="1" si="17"/>
        <v/>
      </c>
      <c r="CD13" s="78" t="str">
        <f t="shared" ca="1" si="17"/>
        <v/>
      </c>
      <c r="CE13" s="78" t="str">
        <f t="shared" ca="1" si="17"/>
        <v/>
      </c>
      <c r="CF13" s="78" t="str">
        <f t="shared" ca="1" si="17"/>
        <v/>
      </c>
      <c r="CG13" s="78" t="str">
        <f t="shared" ca="1" si="13"/>
        <v/>
      </c>
      <c r="CH13" s="78" t="str">
        <f t="shared" ca="1" si="13"/>
        <v/>
      </c>
      <c r="CI13" s="78" t="str">
        <f t="shared" ca="1" si="13"/>
        <v/>
      </c>
      <c r="CJ13" s="78" t="str">
        <f t="shared" ca="1" si="13"/>
        <v/>
      </c>
      <c r="CK13" s="78" t="str">
        <f t="shared" ca="1" si="13"/>
        <v/>
      </c>
      <c r="CL13" s="79" t="str">
        <f t="shared" ca="1" si="13"/>
        <v/>
      </c>
      <c r="CM13" s="6"/>
    </row>
    <row r="14" spans="1:91" x14ac:dyDescent="0.2">
      <c r="A14" s="72">
        <v>8</v>
      </c>
      <c r="B14" s="73" t="str">
        <f>IF(Kokemus!$C$181&lt;&gt;"",Kokemus!$C$181,"")</f>
        <v/>
      </c>
      <c r="C14" s="72" t="str">
        <f t="shared" ref="C14:C21" si="18">IF(D14&lt;&gt;"",(YEAR(E14)-YEAR(D14))*12+(MONTH(E14)-MONTH(D14))+1,"")</f>
        <v/>
      </c>
      <c r="D14" s="74" t="str">
        <f>IF(Kokemus!$C$185&lt;&gt;"",DATE(Kokemus!E$185,Kokemus!C$185,1),"")</f>
        <v/>
      </c>
      <c r="E14" s="74" t="str">
        <f>IF(Kokemus!$F$185&lt;&gt;"",EOMONTH(DATE(Kokemus!G$185,Kokemus!F$185,1),0),"")</f>
        <v/>
      </c>
      <c r="F14" s="75" t="str">
        <f>IF(Kokemus!$H$185&lt;&gt;"",Kokemus!$H$185,"")</f>
        <v/>
      </c>
      <c r="G14" s="89" t="str">
        <f t="shared" ca="1" si="15"/>
        <v/>
      </c>
      <c r="H14" s="78" t="str">
        <f t="shared" ca="1" si="15"/>
        <v/>
      </c>
      <c r="I14" s="78" t="str">
        <f t="shared" ca="1" si="15"/>
        <v/>
      </c>
      <c r="J14" s="78" t="str">
        <f t="shared" ca="1" si="15"/>
        <v/>
      </c>
      <c r="K14" s="78" t="str">
        <f t="shared" ca="1" si="15"/>
        <v/>
      </c>
      <c r="L14" s="78" t="str">
        <f t="shared" ca="1" si="15"/>
        <v/>
      </c>
      <c r="M14" s="78" t="str">
        <f t="shared" ca="1" si="15"/>
        <v/>
      </c>
      <c r="N14" s="78" t="str">
        <f t="shared" ca="1" si="15"/>
        <v/>
      </c>
      <c r="O14" s="78" t="str">
        <f t="shared" ca="1" si="15"/>
        <v/>
      </c>
      <c r="P14" s="78" t="str">
        <f t="shared" ca="1" si="15"/>
        <v/>
      </c>
      <c r="Q14" s="78" t="str">
        <f t="shared" ca="1" si="15"/>
        <v/>
      </c>
      <c r="R14" s="79" t="str">
        <f t="shared" ca="1" si="15"/>
        <v/>
      </c>
      <c r="S14" s="89" t="str">
        <f t="shared" ca="1" si="15"/>
        <v/>
      </c>
      <c r="T14" s="78" t="str">
        <f t="shared" ca="1" si="15"/>
        <v/>
      </c>
      <c r="U14" s="78" t="str">
        <f t="shared" ca="1" si="15"/>
        <v/>
      </c>
      <c r="V14" s="78" t="str">
        <f t="shared" ca="1" si="15"/>
        <v/>
      </c>
      <c r="W14" s="78" t="str">
        <f t="shared" ca="1" si="17"/>
        <v/>
      </c>
      <c r="X14" s="78" t="str">
        <f t="shared" ca="1" si="17"/>
        <v/>
      </c>
      <c r="Y14" s="78" t="str">
        <f t="shared" ca="1" si="17"/>
        <v/>
      </c>
      <c r="Z14" s="78" t="str">
        <f t="shared" ca="1" si="17"/>
        <v/>
      </c>
      <c r="AA14" s="78" t="str">
        <f t="shared" ca="1" si="17"/>
        <v/>
      </c>
      <c r="AB14" s="78" t="str">
        <f t="shared" ca="1" si="17"/>
        <v/>
      </c>
      <c r="AC14" s="78" t="str">
        <f t="shared" ca="1" si="17"/>
        <v/>
      </c>
      <c r="AD14" s="79" t="str">
        <f t="shared" ca="1" si="17"/>
        <v/>
      </c>
      <c r="AE14" s="89" t="str">
        <f t="shared" ca="1" si="17"/>
        <v/>
      </c>
      <c r="AF14" s="78" t="str">
        <f t="shared" ca="1" si="17"/>
        <v/>
      </c>
      <c r="AG14" s="78" t="str">
        <f t="shared" ca="1" si="17"/>
        <v/>
      </c>
      <c r="AH14" s="78" t="str">
        <f t="shared" ca="1" si="17"/>
        <v/>
      </c>
      <c r="AI14" s="78" t="str">
        <f t="shared" ca="1" si="17"/>
        <v/>
      </c>
      <c r="AJ14" s="78" t="str">
        <f t="shared" ca="1" si="17"/>
        <v/>
      </c>
      <c r="AK14" s="78" t="str">
        <f t="shared" ca="1" si="17"/>
        <v/>
      </c>
      <c r="AL14" s="78" t="str">
        <f t="shared" ca="1" si="17"/>
        <v/>
      </c>
      <c r="AM14" s="78" t="str">
        <f t="shared" ca="1" si="17"/>
        <v/>
      </c>
      <c r="AN14" s="78" t="str">
        <f t="shared" ca="1" si="17"/>
        <v/>
      </c>
      <c r="AO14" s="78" t="str">
        <f t="shared" ca="1" si="17"/>
        <v/>
      </c>
      <c r="AP14" s="79" t="str">
        <f t="shared" ca="1" si="17"/>
        <v/>
      </c>
      <c r="AQ14" s="89" t="str">
        <f t="shared" ca="1" si="17"/>
        <v/>
      </c>
      <c r="AR14" s="78" t="str">
        <f t="shared" ca="1" si="17"/>
        <v/>
      </c>
      <c r="AS14" s="78" t="str">
        <f t="shared" ca="1" si="17"/>
        <v/>
      </c>
      <c r="AT14" s="78" t="str">
        <f t="shared" ca="1" si="17"/>
        <v/>
      </c>
      <c r="AU14" s="78" t="str">
        <f t="shared" ca="1" si="17"/>
        <v/>
      </c>
      <c r="AV14" s="78" t="str">
        <f t="shared" ca="1" si="17"/>
        <v/>
      </c>
      <c r="AW14" s="78" t="str">
        <f t="shared" ca="1" si="17"/>
        <v/>
      </c>
      <c r="AX14" s="78" t="str">
        <f t="shared" ca="1" si="17"/>
        <v/>
      </c>
      <c r="AY14" s="78" t="str">
        <f t="shared" ca="1" si="17"/>
        <v/>
      </c>
      <c r="AZ14" s="78" t="str">
        <f t="shared" ca="1" si="17"/>
        <v/>
      </c>
      <c r="BA14" s="78" t="str">
        <f t="shared" ca="1" si="17"/>
        <v/>
      </c>
      <c r="BB14" s="79" t="str">
        <f t="shared" ca="1" si="17"/>
        <v/>
      </c>
      <c r="BC14" s="89" t="str">
        <f t="shared" ca="1" si="17"/>
        <v/>
      </c>
      <c r="BD14" s="78" t="str">
        <f t="shared" ca="1" si="17"/>
        <v/>
      </c>
      <c r="BE14" s="78" t="str">
        <f t="shared" ca="1" si="17"/>
        <v/>
      </c>
      <c r="BF14" s="78" t="str">
        <f t="shared" ca="1" si="17"/>
        <v/>
      </c>
      <c r="BG14" s="78" t="str">
        <f t="shared" ca="1" si="17"/>
        <v/>
      </c>
      <c r="BH14" s="78" t="str">
        <f t="shared" ca="1" si="17"/>
        <v/>
      </c>
      <c r="BI14" s="78" t="str">
        <f t="shared" ca="1" si="17"/>
        <v/>
      </c>
      <c r="BJ14" s="78" t="str">
        <f t="shared" ca="1" si="17"/>
        <v/>
      </c>
      <c r="BK14" s="78" t="str">
        <f t="shared" ca="1" si="17"/>
        <v/>
      </c>
      <c r="BL14" s="78" t="str">
        <f t="shared" ca="1" si="17"/>
        <v/>
      </c>
      <c r="BM14" s="78" t="str">
        <f t="shared" ca="1" si="17"/>
        <v/>
      </c>
      <c r="BN14" s="79" t="str">
        <f t="shared" ca="1" si="17"/>
        <v/>
      </c>
      <c r="BO14" s="89" t="str">
        <f t="shared" ca="1" si="17"/>
        <v/>
      </c>
      <c r="BP14" s="78" t="str">
        <f t="shared" ca="1" si="17"/>
        <v/>
      </c>
      <c r="BQ14" s="78" t="str">
        <f t="shared" ca="1" si="17"/>
        <v/>
      </c>
      <c r="BR14" s="78" t="str">
        <f t="shared" ca="1" si="17"/>
        <v/>
      </c>
      <c r="BS14" s="78" t="str">
        <f t="shared" ca="1" si="17"/>
        <v/>
      </c>
      <c r="BT14" s="78" t="str">
        <f t="shared" ca="1" si="17"/>
        <v/>
      </c>
      <c r="BU14" s="78" t="str">
        <f t="shared" ca="1" si="17"/>
        <v/>
      </c>
      <c r="BV14" s="78" t="str">
        <f t="shared" ca="1" si="17"/>
        <v/>
      </c>
      <c r="BW14" s="78" t="str">
        <f t="shared" ca="1" si="17"/>
        <v/>
      </c>
      <c r="BX14" s="78" t="str">
        <f t="shared" ca="1" si="17"/>
        <v/>
      </c>
      <c r="BY14" s="78" t="str">
        <f t="shared" ca="1" si="17"/>
        <v/>
      </c>
      <c r="BZ14" s="79" t="str">
        <f t="shared" ca="1" si="17"/>
        <v/>
      </c>
      <c r="CA14" s="89" t="str">
        <f t="shared" ca="1" si="17"/>
        <v/>
      </c>
      <c r="CB14" s="78" t="str">
        <f t="shared" ca="1" si="17"/>
        <v/>
      </c>
      <c r="CC14" s="78" t="str">
        <f t="shared" ca="1" si="17"/>
        <v/>
      </c>
      <c r="CD14" s="78" t="str">
        <f t="shared" ca="1" si="17"/>
        <v/>
      </c>
      <c r="CE14" s="78" t="str">
        <f t="shared" ca="1" si="17"/>
        <v/>
      </c>
      <c r="CF14" s="78" t="str">
        <f t="shared" ca="1" si="17"/>
        <v/>
      </c>
      <c r="CG14" s="78" t="str">
        <f t="shared" ca="1" si="13"/>
        <v/>
      </c>
      <c r="CH14" s="78" t="str">
        <f t="shared" ca="1" si="13"/>
        <v/>
      </c>
      <c r="CI14" s="78" t="str">
        <f t="shared" ca="1" si="13"/>
        <v/>
      </c>
      <c r="CJ14" s="78" t="str">
        <f t="shared" ca="1" si="13"/>
        <v/>
      </c>
      <c r="CK14" s="78" t="str">
        <f t="shared" ca="1" si="13"/>
        <v/>
      </c>
      <c r="CL14" s="79" t="str">
        <f t="shared" ca="1" si="13"/>
        <v/>
      </c>
      <c r="CM14" s="6"/>
    </row>
    <row r="15" spans="1:91" x14ac:dyDescent="0.2">
      <c r="A15" s="72">
        <v>9</v>
      </c>
      <c r="B15" s="73" t="str">
        <f>IF(Kokemus!$C206&lt;&gt;"",Kokemus!$C$206,"")</f>
        <v/>
      </c>
      <c r="C15" s="72" t="str">
        <f t="shared" si="18"/>
        <v/>
      </c>
      <c r="D15" s="74" t="str">
        <f>IF(Kokemus!$C$210&lt;&gt;"",DATE(Kokemus!E$210,Kokemus!C$210,1),"")</f>
        <v/>
      </c>
      <c r="E15" s="74" t="str">
        <f>IF(Kokemus!$F$210&lt;&gt;"",EOMONTH(DATE(Kokemus!G$210,Kokemus!F$210,1),0),"")</f>
        <v/>
      </c>
      <c r="F15" s="75" t="str">
        <f>IF(Kokemus!$H$210&lt;&gt;"",Kokemus!$H$210,"")</f>
        <v/>
      </c>
      <c r="G15" s="89" t="str">
        <f t="shared" ca="1" si="15"/>
        <v/>
      </c>
      <c r="H15" s="78" t="str">
        <f t="shared" ca="1" si="15"/>
        <v/>
      </c>
      <c r="I15" s="78" t="str">
        <f t="shared" ca="1" si="15"/>
        <v/>
      </c>
      <c r="J15" s="78" t="str">
        <f t="shared" ca="1" si="15"/>
        <v/>
      </c>
      <c r="K15" s="78" t="str">
        <f t="shared" ca="1" si="15"/>
        <v/>
      </c>
      <c r="L15" s="78" t="str">
        <f t="shared" ca="1" si="15"/>
        <v/>
      </c>
      <c r="M15" s="78" t="str">
        <f t="shared" ca="1" si="15"/>
        <v/>
      </c>
      <c r="N15" s="78" t="str">
        <f t="shared" ca="1" si="15"/>
        <v/>
      </c>
      <c r="O15" s="78" t="str">
        <f t="shared" ca="1" si="15"/>
        <v/>
      </c>
      <c r="P15" s="78" t="str">
        <f t="shared" ca="1" si="15"/>
        <v/>
      </c>
      <c r="Q15" s="78" t="str">
        <f t="shared" ca="1" si="15"/>
        <v/>
      </c>
      <c r="R15" s="79" t="str">
        <f t="shared" ca="1" si="15"/>
        <v/>
      </c>
      <c r="S15" s="89" t="str">
        <f t="shared" ca="1" si="15"/>
        <v/>
      </c>
      <c r="T15" s="78" t="str">
        <f t="shared" ca="1" si="15"/>
        <v/>
      </c>
      <c r="U15" s="78" t="str">
        <f t="shared" ca="1" si="15"/>
        <v/>
      </c>
      <c r="V15" s="78" t="str">
        <f t="shared" ca="1" si="15"/>
        <v/>
      </c>
      <c r="W15" s="78" t="str">
        <f t="shared" ca="1" si="17"/>
        <v/>
      </c>
      <c r="X15" s="78" t="str">
        <f t="shared" ca="1" si="17"/>
        <v/>
      </c>
      <c r="Y15" s="78" t="str">
        <f t="shared" ca="1" si="17"/>
        <v/>
      </c>
      <c r="Z15" s="78" t="str">
        <f t="shared" ca="1" si="17"/>
        <v/>
      </c>
      <c r="AA15" s="78" t="str">
        <f t="shared" ca="1" si="17"/>
        <v/>
      </c>
      <c r="AB15" s="78" t="str">
        <f t="shared" ca="1" si="17"/>
        <v/>
      </c>
      <c r="AC15" s="78" t="str">
        <f t="shared" ca="1" si="17"/>
        <v/>
      </c>
      <c r="AD15" s="79" t="str">
        <f t="shared" ca="1" si="17"/>
        <v/>
      </c>
      <c r="AE15" s="89" t="str">
        <f t="shared" ca="1" si="17"/>
        <v/>
      </c>
      <c r="AF15" s="78" t="str">
        <f t="shared" ca="1" si="17"/>
        <v/>
      </c>
      <c r="AG15" s="78" t="str">
        <f t="shared" ca="1" si="17"/>
        <v/>
      </c>
      <c r="AH15" s="78" t="str">
        <f t="shared" ca="1" si="17"/>
        <v/>
      </c>
      <c r="AI15" s="78" t="str">
        <f t="shared" ca="1" si="17"/>
        <v/>
      </c>
      <c r="AJ15" s="78" t="str">
        <f t="shared" ca="1" si="17"/>
        <v/>
      </c>
      <c r="AK15" s="78" t="str">
        <f t="shared" ca="1" si="17"/>
        <v/>
      </c>
      <c r="AL15" s="78" t="str">
        <f t="shared" ca="1" si="17"/>
        <v/>
      </c>
      <c r="AM15" s="78" t="str">
        <f t="shared" ca="1" si="17"/>
        <v/>
      </c>
      <c r="AN15" s="78" t="str">
        <f t="shared" ca="1" si="17"/>
        <v/>
      </c>
      <c r="AO15" s="78" t="str">
        <f t="shared" ca="1" si="17"/>
        <v/>
      </c>
      <c r="AP15" s="79" t="str">
        <f t="shared" ca="1" si="17"/>
        <v/>
      </c>
      <c r="AQ15" s="89" t="str">
        <f t="shared" ca="1" si="17"/>
        <v/>
      </c>
      <c r="AR15" s="78" t="str">
        <f t="shared" ca="1" si="17"/>
        <v/>
      </c>
      <c r="AS15" s="78" t="str">
        <f t="shared" ca="1" si="17"/>
        <v/>
      </c>
      <c r="AT15" s="78" t="str">
        <f t="shared" ca="1" si="17"/>
        <v/>
      </c>
      <c r="AU15" s="78" t="str">
        <f t="shared" ca="1" si="17"/>
        <v/>
      </c>
      <c r="AV15" s="78" t="str">
        <f t="shared" ca="1" si="17"/>
        <v/>
      </c>
      <c r="AW15" s="78" t="str">
        <f t="shared" ca="1" si="17"/>
        <v/>
      </c>
      <c r="AX15" s="78" t="str">
        <f t="shared" ca="1" si="17"/>
        <v/>
      </c>
      <c r="AY15" s="78" t="str">
        <f t="shared" ca="1" si="17"/>
        <v/>
      </c>
      <c r="AZ15" s="78" t="str">
        <f t="shared" ca="1" si="17"/>
        <v/>
      </c>
      <c r="BA15" s="78" t="str">
        <f t="shared" ca="1" si="17"/>
        <v/>
      </c>
      <c r="BB15" s="79" t="str">
        <f t="shared" ca="1" si="17"/>
        <v/>
      </c>
      <c r="BC15" s="89" t="str">
        <f t="shared" ca="1" si="17"/>
        <v/>
      </c>
      <c r="BD15" s="78" t="str">
        <f t="shared" ca="1" si="17"/>
        <v/>
      </c>
      <c r="BE15" s="78" t="str">
        <f t="shared" ca="1" si="17"/>
        <v/>
      </c>
      <c r="BF15" s="78" t="str">
        <f t="shared" ca="1" si="17"/>
        <v/>
      </c>
      <c r="BG15" s="78" t="str">
        <f t="shared" ca="1" si="17"/>
        <v/>
      </c>
      <c r="BH15" s="78" t="str">
        <f t="shared" ca="1" si="17"/>
        <v/>
      </c>
      <c r="BI15" s="78" t="str">
        <f t="shared" ca="1" si="17"/>
        <v/>
      </c>
      <c r="BJ15" s="78" t="str">
        <f t="shared" ca="1" si="17"/>
        <v/>
      </c>
      <c r="BK15" s="78" t="str">
        <f t="shared" ca="1" si="17"/>
        <v/>
      </c>
      <c r="BL15" s="78" t="str">
        <f t="shared" ca="1" si="17"/>
        <v/>
      </c>
      <c r="BM15" s="78" t="str">
        <f t="shared" ca="1" si="17"/>
        <v/>
      </c>
      <c r="BN15" s="79" t="str">
        <f t="shared" ca="1" si="17"/>
        <v/>
      </c>
      <c r="BO15" s="89" t="str">
        <f t="shared" ca="1" si="17"/>
        <v/>
      </c>
      <c r="BP15" s="78" t="str">
        <f t="shared" ca="1" si="17"/>
        <v/>
      </c>
      <c r="BQ15" s="78" t="str">
        <f t="shared" ca="1" si="17"/>
        <v/>
      </c>
      <c r="BR15" s="78" t="str">
        <f t="shared" ca="1" si="17"/>
        <v/>
      </c>
      <c r="BS15" s="78" t="str">
        <f t="shared" ca="1" si="17"/>
        <v/>
      </c>
      <c r="BT15" s="78" t="str">
        <f t="shared" ca="1" si="17"/>
        <v/>
      </c>
      <c r="BU15" s="78" t="str">
        <f t="shared" ca="1" si="17"/>
        <v/>
      </c>
      <c r="BV15" s="78" t="str">
        <f t="shared" ca="1" si="17"/>
        <v/>
      </c>
      <c r="BW15" s="78" t="str">
        <f t="shared" ca="1" si="17"/>
        <v/>
      </c>
      <c r="BX15" s="78" t="str">
        <f t="shared" ca="1" si="17"/>
        <v/>
      </c>
      <c r="BY15" s="78" t="str">
        <f t="shared" ca="1" si="17"/>
        <v/>
      </c>
      <c r="BZ15" s="79" t="str">
        <f t="shared" ca="1" si="17"/>
        <v/>
      </c>
      <c r="CA15" s="89" t="str">
        <f t="shared" ca="1" si="17"/>
        <v/>
      </c>
      <c r="CB15" s="78" t="str">
        <f t="shared" ca="1" si="17"/>
        <v/>
      </c>
      <c r="CC15" s="78" t="str">
        <f t="shared" ca="1" si="17"/>
        <v/>
      </c>
      <c r="CD15" s="78" t="str">
        <f t="shared" ca="1" si="17"/>
        <v/>
      </c>
      <c r="CE15" s="78" t="str">
        <f t="shared" ca="1" si="17"/>
        <v/>
      </c>
      <c r="CF15" s="78" t="str">
        <f t="shared" ca="1" si="17"/>
        <v/>
      </c>
      <c r="CG15" s="78" t="str">
        <f t="shared" ca="1" si="13"/>
        <v/>
      </c>
      <c r="CH15" s="78" t="str">
        <f t="shared" ca="1" si="13"/>
        <v/>
      </c>
      <c r="CI15" s="78" t="str">
        <f t="shared" ca="1" si="13"/>
        <v/>
      </c>
      <c r="CJ15" s="78" t="str">
        <f t="shared" ca="1" si="13"/>
        <v/>
      </c>
      <c r="CK15" s="78" t="str">
        <f t="shared" ca="1" si="13"/>
        <v/>
      </c>
      <c r="CL15" s="79" t="str">
        <f t="shared" ca="1" si="13"/>
        <v/>
      </c>
      <c r="CM15" s="6"/>
    </row>
    <row r="16" spans="1:91" x14ac:dyDescent="0.2">
      <c r="A16" s="72">
        <v>10</v>
      </c>
      <c r="B16" s="73" t="str">
        <f>IF(Kokemus!$C$231&lt;&gt;"",Kokemus!$C$231,"")</f>
        <v/>
      </c>
      <c r="C16" s="72" t="str">
        <f t="shared" si="18"/>
        <v/>
      </c>
      <c r="D16" s="74" t="str">
        <f>IF(Kokemus!$C$235&lt;&gt;"",DATE(Kokemus!E$235,Kokemus!C$235,1),"")</f>
        <v/>
      </c>
      <c r="E16" s="74" t="str">
        <f>IF(Kokemus!$F$235&lt;&gt;"",EOMONTH(DATE(Kokemus!G$235,Kokemus!F$235,1),0),"")</f>
        <v/>
      </c>
      <c r="F16" s="75" t="str">
        <f>IF(Kokemus!$H$235&lt;&gt;"",Kokemus!$H$235,"")</f>
        <v/>
      </c>
      <c r="G16" s="89" t="str">
        <f t="shared" ca="1" si="15"/>
        <v/>
      </c>
      <c r="H16" s="78" t="str">
        <f t="shared" ca="1" si="15"/>
        <v/>
      </c>
      <c r="I16" s="78" t="str">
        <f t="shared" ca="1" si="15"/>
        <v/>
      </c>
      <c r="J16" s="78" t="str">
        <f t="shared" ca="1" si="15"/>
        <v/>
      </c>
      <c r="K16" s="78" t="str">
        <f t="shared" ca="1" si="15"/>
        <v/>
      </c>
      <c r="L16" s="78" t="str">
        <f t="shared" ca="1" si="15"/>
        <v/>
      </c>
      <c r="M16" s="78" t="str">
        <f t="shared" ca="1" si="15"/>
        <v/>
      </c>
      <c r="N16" s="78" t="str">
        <f t="shared" ca="1" si="15"/>
        <v/>
      </c>
      <c r="O16" s="78" t="str">
        <f t="shared" ca="1" si="15"/>
        <v/>
      </c>
      <c r="P16" s="78" t="str">
        <f t="shared" ca="1" si="15"/>
        <v/>
      </c>
      <c r="Q16" s="78" t="str">
        <f t="shared" ca="1" si="15"/>
        <v/>
      </c>
      <c r="R16" s="79" t="str">
        <f t="shared" ca="1" si="15"/>
        <v/>
      </c>
      <c r="S16" s="89" t="str">
        <f t="shared" ca="1" si="15"/>
        <v/>
      </c>
      <c r="T16" s="78" t="str">
        <f t="shared" ca="1" si="15"/>
        <v/>
      </c>
      <c r="U16" s="78" t="str">
        <f t="shared" ca="1" si="15"/>
        <v/>
      </c>
      <c r="V16" s="78" t="str">
        <f t="shared" ca="1" si="15"/>
        <v/>
      </c>
      <c r="W16" s="78" t="str">
        <f t="shared" ca="1" si="17"/>
        <v/>
      </c>
      <c r="X16" s="78" t="str">
        <f t="shared" ca="1" si="17"/>
        <v/>
      </c>
      <c r="Y16" s="78" t="str">
        <f t="shared" ca="1" si="17"/>
        <v/>
      </c>
      <c r="Z16" s="78" t="str">
        <f t="shared" ca="1" si="17"/>
        <v/>
      </c>
      <c r="AA16" s="78" t="str">
        <f t="shared" ca="1" si="17"/>
        <v/>
      </c>
      <c r="AB16" s="78" t="str">
        <f t="shared" ca="1" si="17"/>
        <v/>
      </c>
      <c r="AC16" s="78" t="str">
        <f t="shared" ca="1" si="17"/>
        <v/>
      </c>
      <c r="AD16" s="79" t="str">
        <f t="shared" ca="1" si="17"/>
        <v/>
      </c>
      <c r="AE16" s="89" t="str">
        <f t="shared" ref="AE16:CL21" ca="1" si="19">IF(AND(($D16)&lt;=AE$5,($E16)&gt;=AE$6-1),$F16,"")</f>
        <v/>
      </c>
      <c r="AF16" s="78" t="str">
        <f t="shared" ca="1" si="19"/>
        <v/>
      </c>
      <c r="AG16" s="78" t="str">
        <f t="shared" ca="1" si="19"/>
        <v/>
      </c>
      <c r="AH16" s="78" t="str">
        <f t="shared" ca="1" si="19"/>
        <v/>
      </c>
      <c r="AI16" s="78" t="str">
        <f t="shared" ca="1" si="19"/>
        <v/>
      </c>
      <c r="AJ16" s="78" t="str">
        <f t="shared" ca="1" si="19"/>
        <v/>
      </c>
      <c r="AK16" s="78" t="str">
        <f t="shared" ca="1" si="19"/>
        <v/>
      </c>
      <c r="AL16" s="78" t="str">
        <f t="shared" ca="1" si="19"/>
        <v/>
      </c>
      <c r="AM16" s="78" t="str">
        <f t="shared" ca="1" si="19"/>
        <v/>
      </c>
      <c r="AN16" s="78" t="str">
        <f t="shared" ca="1" si="19"/>
        <v/>
      </c>
      <c r="AO16" s="78" t="str">
        <f t="shared" ca="1" si="19"/>
        <v/>
      </c>
      <c r="AP16" s="79" t="str">
        <f t="shared" ca="1" si="19"/>
        <v/>
      </c>
      <c r="AQ16" s="89" t="str">
        <f t="shared" ca="1" si="19"/>
        <v/>
      </c>
      <c r="AR16" s="78" t="str">
        <f t="shared" ca="1" si="19"/>
        <v/>
      </c>
      <c r="AS16" s="78" t="str">
        <f t="shared" ca="1" si="19"/>
        <v/>
      </c>
      <c r="AT16" s="78" t="str">
        <f t="shared" ca="1" si="19"/>
        <v/>
      </c>
      <c r="AU16" s="78" t="str">
        <f t="shared" ca="1" si="19"/>
        <v/>
      </c>
      <c r="AV16" s="78" t="str">
        <f t="shared" ca="1" si="19"/>
        <v/>
      </c>
      <c r="AW16" s="78" t="str">
        <f t="shared" ca="1" si="19"/>
        <v/>
      </c>
      <c r="AX16" s="78" t="str">
        <f t="shared" ca="1" si="19"/>
        <v/>
      </c>
      <c r="AY16" s="78" t="str">
        <f t="shared" ca="1" si="19"/>
        <v/>
      </c>
      <c r="AZ16" s="78" t="str">
        <f t="shared" ca="1" si="19"/>
        <v/>
      </c>
      <c r="BA16" s="78" t="str">
        <f t="shared" ca="1" si="19"/>
        <v/>
      </c>
      <c r="BB16" s="79" t="str">
        <f t="shared" ca="1" si="19"/>
        <v/>
      </c>
      <c r="BC16" s="89" t="str">
        <f t="shared" ca="1" si="19"/>
        <v/>
      </c>
      <c r="BD16" s="78" t="str">
        <f t="shared" ca="1" si="19"/>
        <v/>
      </c>
      <c r="BE16" s="78" t="str">
        <f t="shared" ca="1" si="19"/>
        <v/>
      </c>
      <c r="BF16" s="78" t="str">
        <f t="shared" ca="1" si="19"/>
        <v/>
      </c>
      <c r="BG16" s="78" t="str">
        <f t="shared" ca="1" si="19"/>
        <v/>
      </c>
      <c r="BH16" s="78" t="str">
        <f t="shared" ca="1" si="19"/>
        <v/>
      </c>
      <c r="BI16" s="78" t="str">
        <f t="shared" ca="1" si="19"/>
        <v/>
      </c>
      <c r="BJ16" s="78" t="str">
        <f t="shared" ca="1" si="19"/>
        <v/>
      </c>
      <c r="BK16" s="78" t="str">
        <f t="shared" ca="1" si="19"/>
        <v/>
      </c>
      <c r="BL16" s="78" t="str">
        <f t="shared" ca="1" si="19"/>
        <v/>
      </c>
      <c r="BM16" s="78" t="str">
        <f t="shared" ca="1" si="19"/>
        <v/>
      </c>
      <c r="BN16" s="79" t="str">
        <f t="shared" ca="1" si="19"/>
        <v/>
      </c>
      <c r="BO16" s="89" t="str">
        <f t="shared" ca="1" si="19"/>
        <v/>
      </c>
      <c r="BP16" s="78" t="str">
        <f t="shared" ca="1" si="19"/>
        <v/>
      </c>
      <c r="BQ16" s="78" t="str">
        <f t="shared" ca="1" si="19"/>
        <v/>
      </c>
      <c r="BR16" s="78" t="str">
        <f t="shared" ca="1" si="19"/>
        <v/>
      </c>
      <c r="BS16" s="78" t="str">
        <f t="shared" ca="1" si="19"/>
        <v/>
      </c>
      <c r="BT16" s="78" t="str">
        <f t="shared" ca="1" si="19"/>
        <v/>
      </c>
      <c r="BU16" s="78" t="str">
        <f t="shared" ca="1" si="19"/>
        <v/>
      </c>
      <c r="BV16" s="78" t="str">
        <f t="shared" ca="1" si="19"/>
        <v/>
      </c>
      <c r="BW16" s="78" t="str">
        <f t="shared" ca="1" si="19"/>
        <v/>
      </c>
      <c r="BX16" s="78" t="str">
        <f t="shared" ca="1" si="19"/>
        <v/>
      </c>
      <c r="BY16" s="78" t="str">
        <f t="shared" ca="1" si="19"/>
        <v/>
      </c>
      <c r="BZ16" s="79" t="str">
        <f t="shared" ca="1" si="19"/>
        <v/>
      </c>
      <c r="CA16" s="89" t="str">
        <f t="shared" ca="1" si="19"/>
        <v/>
      </c>
      <c r="CB16" s="78" t="str">
        <f t="shared" ca="1" si="19"/>
        <v/>
      </c>
      <c r="CC16" s="78" t="str">
        <f t="shared" ca="1" si="19"/>
        <v/>
      </c>
      <c r="CD16" s="78" t="str">
        <f t="shared" ca="1" si="19"/>
        <v/>
      </c>
      <c r="CE16" s="78" t="str">
        <f t="shared" ca="1" si="19"/>
        <v/>
      </c>
      <c r="CF16" s="78" t="str">
        <f t="shared" ca="1" si="19"/>
        <v/>
      </c>
      <c r="CG16" s="78" t="str">
        <f t="shared" ca="1" si="19"/>
        <v/>
      </c>
      <c r="CH16" s="78" t="str">
        <f t="shared" ca="1" si="19"/>
        <v/>
      </c>
      <c r="CI16" s="78" t="str">
        <f t="shared" ca="1" si="19"/>
        <v/>
      </c>
      <c r="CJ16" s="78" t="str">
        <f t="shared" ca="1" si="19"/>
        <v/>
      </c>
      <c r="CK16" s="78" t="str">
        <f t="shared" ca="1" si="19"/>
        <v/>
      </c>
      <c r="CL16" s="79" t="str">
        <f t="shared" ca="1" si="19"/>
        <v/>
      </c>
      <c r="CM16" s="6"/>
    </row>
    <row r="17" spans="1:91" x14ac:dyDescent="0.2">
      <c r="A17" s="72">
        <v>11</v>
      </c>
      <c r="B17" s="73" t="str">
        <f>IF(Kokemus!$C$256&lt;&gt;"",Kokemus!$C$256,"")</f>
        <v/>
      </c>
      <c r="C17" s="72" t="str">
        <f t="shared" si="18"/>
        <v/>
      </c>
      <c r="D17" s="74" t="str">
        <f>IF(Kokemus!$C$260&lt;&gt;"",DATE(Kokemus!E$260,Kokemus!C$260,1),"")</f>
        <v/>
      </c>
      <c r="E17" s="74" t="str">
        <f>IF(Kokemus!$F$260&lt;&gt;"",EOMONTH(DATE(Kokemus!G$260,Kokemus!F$260,1),0),"")</f>
        <v/>
      </c>
      <c r="F17" s="75" t="str">
        <f>IF(Kokemus!$H$260&lt;&gt;"",Kokemus!$H$260,"")</f>
        <v/>
      </c>
      <c r="G17" s="89" t="str">
        <f t="shared" ca="1" si="15"/>
        <v/>
      </c>
      <c r="H17" s="78" t="str">
        <f t="shared" ca="1" si="15"/>
        <v/>
      </c>
      <c r="I17" s="78" t="str">
        <f t="shared" ca="1" si="15"/>
        <v/>
      </c>
      <c r="J17" s="78" t="str">
        <f t="shared" ca="1" si="15"/>
        <v/>
      </c>
      <c r="K17" s="78" t="str">
        <f t="shared" ca="1" si="15"/>
        <v/>
      </c>
      <c r="L17" s="78" t="str">
        <f t="shared" ca="1" si="15"/>
        <v/>
      </c>
      <c r="M17" s="78" t="str">
        <f t="shared" ca="1" si="15"/>
        <v/>
      </c>
      <c r="N17" s="78" t="str">
        <f t="shared" ca="1" si="15"/>
        <v/>
      </c>
      <c r="O17" s="78" t="str">
        <f t="shared" ca="1" si="15"/>
        <v/>
      </c>
      <c r="P17" s="78" t="str">
        <f t="shared" ca="1" si="15"/>
        <v/>
      </c>
      <c r="Q17" s="78" t="str">
        <f t="shared" ca="1" si="15"/>
        <v/>
      </c>
      <c r="R17" s="79" t="str">
        <f t="shared" ca="1" si="15"/>
        <v/>
      </c>
      <c r="S17" s="89" t="str">
        <f t="shared" ca="1" si="15"/>
        <v/>
      </c>
      <c r="T17" s="78" t="str">
        <f t="shared" ca="1" si="15"/>
        <v/>
      </c>
      <c r="U17" s="78" t="str">
        <f t="shared" ca="1" si="15"/>
        <v/>
      </c>
      <c r="V17" s="78" t="str">
        <f t="shared" ca="1" si="15"/>
        <v/>
      </c>
      <c r="W17" s="78" t="str">
        <f t="shared" ref="W17:CH21" ca="1" si="20">IF(AND(($D17)&lt;=W$5,($E17)&gt;=W$6-1),$F17,"")</f>
        <v/>
      </c>
      <c r="X17" s="78" t="str">
        <f t="shared" ca="1" si="20"/>
        <v/>
      </c>
      <c r="Y17" s="78" t="str">
        <f t="shared" ca="1" si="20"/>
        <v/>
      </c>
      <c r="Z17" s="78" t="str">
        <f t="shared" ca="1" si="20"/>
        <v/>
      </c>
      <c r="AA17" s="78" t="str">
        <f t="shared" ca="1" si="20"/>
        <v/>
      </c>
      <c r="AB17" s="78" t="str">
        <f t="shared" ca="1" si="20"/>
        <v/>
      </c>
      <c r="AC17" s="78" t="str">
        <f t="shared" ca="1" si="20"/>
        <v/>
      </c>
      <c r="AD17" s="79" t="str">
        <f t="shared" ca="1" si="20"/>
        <v/>
      </c>
      <c r="AE17" s="89" t="str">
        <f t="shared" ca="1" si="20"/>
        <v/>
      </c>
      <c r="AF17" s="78" t="str">
        <f t="shared" ca="1" si="20"/>
        <v/>
      </c>
      <c r="AG17" s="78" t="str">
        <f t="shared" ca="1" si="20"/>
        <v/>
      </c>
      <c r="AH17" s="78" t="str">
        <f t="shared" ca="1" si="20"/>
        <v/>
      </c>
      <c r="AI17" s="78" t="str">
        <f t="shared" ca="1" si="20"/>
        <v/>
      </c>
      <c r="AJ17" s="78" t="str">
        <f t="shared" ca="1" si="20"/>
        <v/>
      </c>
      <c r="AK17" s="78" t="str">
        <f t="shared" ca="1" si="20"/>
        <v/>
      </c>
      <c r="AL17" s="78" t="str">
        <f t="shared" ca="1" si="20"/>
        <v/>
      </c>
      <c r="AM17" s="78" t="str">
        <f t="shared" ca="1" si="20"/>
        <v/>
      </c>
      <c r="AN17" s="78" t="str">
        <f t="shared" ca="1" si="20"/>
        <v/>
      </c>
      <c r="AO17" s="78" t="str">
        <f t="shared" ca="1" si="20"/>
        <v/>
      </c>
      <c r="AP17" s="79" t="str">
        <f t="shared" ca="1" si="20"/>
        <v/>
      </c>
      <c r="AQ17" s="89" t="str">
        <f t="shared" ca="1" si="20"/>
        <v/>
      </c>
      <c r="AR17" s="78" t="str">
        <f t="shared" ca="1" si="20"/>
        <v/>
      </c>
      <c r="AS17" s="78" t="str">
        <f t="shared" ca="1" si="20"/>
        <v/>
      </c>
      <c r="AT17" s="78" t="str">
        <f t="shared" ca="1" si="20"/>
        <v/>
      </c>
      <c r="AU17" s="78" t="str">
        <f t="shared" ca="1" si="20"/>
        <v/>
      </c>
      <c r="AV17" s="78" t="str">
        <f t="shared" ca="1" si="20"/>
        <v/>
      </c>
      <c r="AW17" s="78" t="str">
        <f t="shared" ca="1" si="20"/>
        <v/>
      </c>
      <c r="AX17" s="78" t="str">
        <f t="shared" ca="1" si="20"/>
        <v/>
      </c>
      <c r="AY17" s="78" t="str">
        <f t="shared" ca="1" si="20"/>
        <v/>
      </c>
      <c r="AZ17" s="78" t="str">
        <f t="shared" ca="1" si="20"/>
        <v/>
      </c>
      <c r="BA17" s="78" t="str">
        <f t="shared" ca="1" si="20"/>
        <v/>
      </c>
      <c r="BB17" s="79" t="str">
        <f t="shared" ca="1" si="20"/>
        <v/>
      </c>
      <c r="BC17" s="89" t="str">
        <f t="shared" ca="1" si="20"/>
        <v/>
      </c>
      <c r="BD17" s="78" t="str">
        <f t="shared" ca="1" si="20"/>
        <v/>
      </c>
      <c r="BE17" s="78" t="str">
        <f t="shared" ca="1" si="20"/>
        <v/>
      </c>
      <c r="BF17" s="78" t="str">
        <f t="shared" ca="1" si="20"/>
        <v/>
      </c>
      <c r="BG17" s="78" t="str">
        <f t="shared" ca="1" si="20"/>
        <v/>
      </c>
      <c r="BH17" s="78" t="str">
        <f t="shared" ca="1" si="20"/>
        <v/>
      </c>
      <c r="BI17" s="78" t="str">
        <f t="shared" ca="1" si="20"/>
        <v/>
      </c>
      <c r="BJ17" s="78" t="str">
        <f t="shared" ca="1" si="20"/>
        <v/>
      </c>
      <c r="BK17" s="78" t="str">
        <f t="shared" ca="1" si="20"/>
        <v/>
      </c>
      <c r="BL17" s="78" t="str">
        <f t="shared" ca="1" si="20"/>
        <v/>
      </c>
      <c r="BM17" s="78" t="str">
        <f t="shared" ca="1" si="20"/>
        <v/>
      </c>
      <c r="BN17" s="79" t="str">
        <f t="shared" ca="1" si="20"/>
        <v/>
      </c>
      <c r="BO17" s="89" t="str">
        <f t="shared" ca="1" si="20"/>
        <v/>
      </c>
      <c r="BP17" s="78" t="str">
        <f t="shared" ca="1" si="20"/>
        <v/>
      </c>
      <c r="BQ17" s="78" t="str">
        <f t="shared" ca="1" si="20"/>
        <v/>
      </c>
      <c r="BR17" s="78" t="str">
        <f t="shared" ca="1" si="20"/>
        <v/>
      </c>
      <c r="BS17" s="78" t="str">
        <f t="shared" ca="1" si="20"/>
        <v/>
      </c>
      <c r="BT17" s="78" t="str">
        <f t="shared" ca="1" si="20"/>
        <v/>
      </c>
      <c r="BU17" s="78" t="str">
        <f t="shared" ca="1" si="20"/>
        <v/>
      </c>
      <c r="BV17" s="78" t="str">
        <f t="shared" ca="1" si="20"/>
        <v/>
      </c>
      <c r="BW17" s="78" t="str">
        <f t="shared" ca="1" si="20"/>
        <v/>
      </c>
      <c r="BX17" s="78" t="str">
        <f t="shared" ca="1" si="20"/>
        <v/>
      </c>
      <c r="BY17" s="78" t="str">
        <f t="shared" ca="1" si="20"/>
        <v/>
      </c>
      <c r="BZ17" s="79" t="str">
        <f t="shared" ca="1" si="20"/>
        <v/>
      </c>
      <c r="CA17" s="89" t="str">
        <f t="shared" ca="1" si="20"/>
        <v/>
      </c>
      <c r="CB17" s="78" t="str">
        <f t="shared" ca="1" si="20"/>
        <v/>
      </c>
      <c r="CC17" s="78" t="str">
        <f t="shared" ca="1" si="20"/>
        <v/>
      </c>
      <c r="CD17" s="78" t="str">
        <f t="shared" ca="1" si="20"/>
        <v/>
      </c>
      <c r="CE17" s="78" t="str">
        <f t="shared" ca="1" si="20"/>
        <v/>
      </c>
      <c r="CF17" s="78" t="str">
        <f t="shared" ca="1" si="20"/>
        <v/>
      </c>
      <c r="CG17" s="78" t="str">
        <f t="shared" ca="1" si="19"/>
        <v/>
      </c>
      <c r="CH17" s="78" t="str">
        <f t="shared" ca="1" si="19"/>
        <v/>
      </c>
      <c r="CI17" s="78" t="str">
        <f t="shared" ca="1" si="19"/>
        <v/>
      </c>
      <c r="CJ17" s="78" t="str">
        <f t="shared" ca="1" si="19"/>
        <v/>
      </c>
      <c r="CK17" s="78" t="str">
        <f t="shared" ca="1" si="19"/>
        <v/>
      </c>
      <c r="CL17" s="79" t="str">
        <f t="shared" ca="1" si="19"/>
        <v/>
      </c>
      <c r="CM17" s="6"/>
    </row>
    <row r="18" spans="1:91" x14ac:dyDescent="0.2">
      <c r="A18" s="72">
        <v>12</v>
      </c>
      <c r="B18" s="73" t="str">
        <f>IF(Kokemus!$C$281&lt;&gt;"",Kokemus!$C$281,"")</f>
        <v/>
      </c>
      <c r="C18" s="72" t="str">
        <f t="shared" si="18"/>
        <v/>
      </c>
      <c r="D18" s="74" t="str">
        <f>IF(Kokemus!$C$285&lt;&gt;"",DATE(Kokemus!E$285,Kokemus!C$285,1),"")</f>
        <v/>
      </c>
      <c r="E18" s="74" t="str">
        <f>IF(Kokemus!$F$285&lt;&gt;"",EOMONTH(DATE(Kokemus!G$285,Kokemus!F$285,1),0),"")</f>
        <v/>
      </c>
      <c r="F18" s="75" t="str">
        <f>IF(Kokemus!$H$285&lt;&gt;"",Kokemus!$H$285,"")</f>
        <v/>
      </c>
      <c r="G18" s="89" t="str">
        <f t="shared" ca="1" si="15"/>
        <v/>
      </c>
      <c r="H18" s="78" t="str">
        <f t="shared" ca="1" si="15"/>
        <v/>
      </c>
      <c r="I18" s="78" t="str">
        <f t="shared" ca="1" si="15"/>
        <v/>
      </c>
      <c r="J18" s="78" t="str">
        <f t="shared" ca="1" si="15"/>
        <v/>
      </c>
      <c r="K18" s="78" t="str">
        <f t="shared" ca="1" si="15"/>
        <v/>
      </c>
      <c r="L18" s="78" t="str">
        <f t="shared" ca="1" si="15"/>
        <v/>
      </c>
      <c r="M18" s="78" t="str">
        <f t="shared" ca="1" si="15"/>
        <v/>
      </c>
      <c r="N18" s="78" t="str">
        <f t="shared" ca="1" si="15"/>
        <v/>
      </c>
      <c r="O18" s="78" t="str">
        <f t="shared" ca="1" si="15"/>
        <v/>
      </c>
      <c r="P18" s="78" t="str">
        <f t="shared" ca="1" si="15"/>
        <v/>
      </c>
      <c r="Q18" s="78" t="str">
        <f t="shared" ca="1" si="15"/>
        <v/>
      </c>
      <c r="R18" s="79" t="str">
        <f t="shared" ca="1" si="15"/>
        <v/>
      </c>
      <c r="S18" s="89" t="str">
        <f t="shared" ca="1" si="15"/>
        <v/>
      </c>
      <c r="T18" s="78" t="str">
        <f t="shared" ca="1" si="15"/>
        <v/>
      </c>
      <c r="U18" s="78" t="str">
        <f t="shared" ca="1" si="15"/>
        <v/>
      </c>
      <c r="V18" s="78" t="str">
        <f t="shared" ca="1" si="15"/>
        <v/>
      </c>
      <c r="W18" s="78" t="str">
        <f t="shared" ca="1" si="20"/>
        <v/>
      </c>
      <c r="X18" s="78" t="str">
        <f t="shared" ca="1" si="20"/>
        <v/>
      </c>
      <c r="Y18" s="78" t="str">
        <f t="shared" ca="1" si="20"/>
        <v/>
      </c>
      <c r="Z18" s="78" t="str">
        <f t="shared" ca="1" si="20"/>
        <v/>
      </c>
      <c r="AA18" s="78" t="str">
        <f t="shared" ca="1" si="20"/>
        <v/>
      </c>
      <c r="AB18" s="78" t="str">
        <f t="shared" ca="1" si="20"/>
        <v/>
      </c>
      <c r="AC18" s="78" t="str">
        <f t="shared" ca="1" si="20"/>
        <v/>
      </c>
      <c r="AD18" s="79" t="str">
        <f t="shared" ca="1" si="20"/>
        <v/>
      </c>
      <c r="AE18" s="89" t="str">
        <f t="shared" ca="1" si="20"/>
        <v/>
      </c>
      <c r="AF18" s="78" t="str">
        <f t="shared" ca="1" si="20"/>
        <v/>
      </c>
      <c r="AG18" s="78" t="str">
        <f t="shared" ca="1" si="20"/>
        <v/>
      </c>
      <c r="AH18" s="78" t="str">
        <f t="shared" ca="1" si="20"/>
        <v/>
      </c>
      <c r="AI18" s="78" t="str">
        <f t="shared" ca="1" si="20"/>
        <v/>
      </c>
      <c r="AJ18" s="78" t="str">
        <f t="shared" ca="1" si="20"/>
        <v/>
      </c>
      <c r="AK18" s="78" t="str">
        <f t="shared" ca="1" si="20"/>
        <v/>
      </c>
      <c r="AL18" s="78" t="str">
        <f t="shared" ca="1" si="20"/>
        <v/>
      </c>
      <c r="AM18" s="78" t="str">
        <f t="shared" ca="1" si="20"/>
        <v/>
      </c>
      <c r="AN18" s="78" t="str">
        <f t="shared" ca="1" si="20"/>
        <v/>
      </c>
      <c r="AO18" s="78" t="str">
        <f t="shared" ca="1" si="20"/>
        <v/>
      </c>
      <c r="AP18" s="79" t="str">
        <f t="shared" ca="1" si="20"/>
        <v/>
      </c>
      <c r="AQ18" s="89" t="str">
        <f t="shared" ca="1" si="20"/>
        <v/>
      </c>
      <c r="AR18" s="78" t="str">
        <f t="shared" ca="1" si="20"/>
        <v/>
      </c>
      <c r="AS18" s="78" t="str">
        <f t="shared" ca="1" si="20"/>
        <v/>
      </c>
      <c r="AT18" s="78" t="str">
        <f t="shared" ca="1" si="20"/>
        <v/>
      </c>
      <c r="AU18" s="78" t="str">
        <f t="shared" ca="1" si="20"/>
        <v/>
      </c>
      <c r="AV18" s="78" t="str">
        <f t="shared" ca="1" si="20"/>
        <v/>
      </c>
      <c r="AW18" s="78" t="str">
        <f t="shared" ca="1" si="20"/>
        <v/>
      </c>
      <c r="AX18" s="78" t="str">
        <f t="shared" ca="1" si="20"/>
        <v/>
      </c>
      <c r="AY18" s="78" t="str">
        <f t="shared" ca="1" si="20"/>
        <v/>
      </c>
      <c r="AZ18" s="78" t="str">
        <f t="shared" ca="1" si="20"/>
        <v/>
      </c>
      <c r="BA18" s="78" t="str">
        <f t="shared" ca="1" si="20"/>
        <v/>
      </c>
      <c r="BB18" s="79" t="str">
        <f t="shared" ca="1" si="20"/>
        <v/>
      </c>
      <c r="BC18" s="89" t="str">
        <f t="shared" ca="1" si="20"/>
        <v/>
      </c>
      <c r="BD18" s="78" t="str">
        <f t="shared" ca="1" si="20"/>
        <v/>
      </c>
      <c r="BE18" s="78" t="str">
        <f t="shared" ca="1" si="20"/>
        <v/>
      </c>
      <c r="BF18" s="78" t="str">
        <f t="shared" ca="1" si="20"/>
        <v/>
      </c>
      <c r="BG18" s="78" t="str">
        <f t="shared" ca="1" si="20"/>
        <v/>
      </c>
      <c r="BH18" s="78" t="str">
        <f t="shared" ca="1" si="20"/>
        <v/>
      </c>
      <c r="BI18" s="78" t="str">
        <f t="shared" ca="1" si="20"/>
        <v/>
      </c>
      <c r="BJ18" s="78" t="str">
        <f t="shared" ca="1" si="20"/>
        <v/>
      </c>
      <c r="BK18" s="78" t="str">
        <f t="shared" ca="1" si="20"/>
        <v/>
      </c>
      <c r="BL18" s="78" t="str">
        <f t="shared" ca="1" si="20"/>
        <v/>
      </c>
      <c r="BM18" s="78" t="str">
        <f t="shared" ca="1" si="20"/>
        <v/>
      </c>
      <c r="BN18" s="79" t="str">
        <f t="shared" ca="1" si="20"/>
        <v/>
      </c>
      <c r="BO18" s="89" t="str">
        <f t="shared" ca="1" si="20"/>
        <v/>
      </c>
      <c r="BP18" s="78" t="str">
        <f t="shared" ca="1" si="20"/>
        <v/>
      </c>
      <c r="BQ18" s="78" t="str">
        <f t="shared" ca="1" si="20"/>
        <v/>
      </c>
      <c r="BR18" s="78" t="str">
        <f t="shared" ca="1" si="20"/>
        <v/>
      </c>
      <c r="BS18" s="78" t="str">
        <f t="shared" ca="1" si="20"/>
        <v/>
      </c>
      <c r="BT18" s="78" t="str">
        <f t="shared" ca="1" si="20"/>
        <v/>
      </c>
      <c r="BU18" s="78" t="str">
        <f t="shared" ca="1" si="20"/>
        <v/>
      </c>
      <c r="BV18" s="78" t="str">
        <f t="shared" ca="1" si="20"/>
        <v/>
      </c>
      <c r="BW18" s="78" t="str">
        <f t="shared" ca="1" si="20"/>
        <v/>
      </c>
      <c r="BX18" s="78" t="str">
        <f t="shared" ca="1" si="20"/>
        <v/>
      </c>
      <c r="BY18" s="78" t="str">
        <f t="shared" ca="1" si="20"/>
        <v/>
      </c>
      <c r="BZ18" s="79" t="str">
        <f t="shared" ca="1" si="20"/>
        <v/>
      </c>
      <c r="CA18" s="89" t="str">
        <f t="shared" ca="1" si="20"/>
        <v/>
      </c>
      <c r="CB18" s="78" t="str">
        <f t="shared" ca="1" si="20"/>
        <v/>
      </c>
      <c r="CC18" s="78" t="str">
        <f t="shared" ca="1" si="20"/>
        <v/>
      </c>
      <c r="CD18" s="78" t="str">
        <f t="shared" ca="1" si="20"/>
        <v/>
      </c>
      <c r="CE18" s="78" t="str">
        <f t="shared" ca="1" si="20"/>
        <v/>
      </c>
      <c r="CF18" s="78" t="str">
        <f t="shared" ca="1" si="20"/>
        <v/>
      </c>
      <c r="CG18" s="78" t="str">
        <f t="shared" ca="1" si="19"/>
        <v/>
      </c>
      <c r="CH18" s="78" t="str">
        <f t="shared" ca="1" si="19"/>
        <v/>
      </c>
      <c r="CI18" s="78" t="str">
        <f t="shared" ca="1" si="19"/>
        <v/>
      </c>
      <c r="CJ18" s="78" t="str">
        <f t="shared" ca="1" si="19"/>
        <v/>
      </c>
      <c r="CK18" s="78" t="str">
        <f t="shared" ca="1" si="19"/>
        <v/>
      </c>
      <c r="CL18" s="79" t="str">
        <f t="shared" ca="1" si="19"/>
        <v/>
      </c>
      <c r="CM18" s="6"/>
    </row>
    <row r="19" spans="1:91" x14ac:dyDescent="0.2">
      <c r="A19" s="72">
        <v>13</v>
      </c>
      <c r="B19" s="73" t="str">
        <f>IF(Kokemus!$C$306&lt;&gt;"",Kokemus!$C$306,"")</f>
        <v/>
      </c>
      <c r="C19" s="72" t="str">
        <f t="shared" si="18"/>
        <v/>
      </c>
      <c r="D19" s="74" t="str">
        <f>IF(Kokemus!$C$310&lt;&gt;"",DATE(Kokemus!E$310,Kokemus!C$310,1),"")</f>
        <v/>
      </c>
      <c r="E19" s="74" t="str">
        <f>IF(Kokemus!$F$310&lt;&gt;"",EOMONTH(DATE(Kokemus!G$310,Kokemus!F$310,1),0),"")</f>
        <v/>
      </c>
      <c r="F19" s="75" t="str">
        <f>IF(Kokemus!$H$310&lt;&gt;"",Kokemus!$H$310,"")</f>
        <v/>
      </c>
      <c r="G19" s="89" t="str">
        <f t="shared" ca="1" si="15"/>
        <v/>
      </c>
      <c r="H19" s="78" t="str">
        <f t="shared" ca="1" si="15"/>
        <v/>
      </c>
      <c r="I19" s="78" t="str">
        <f t="shared" ca="1" si="15"/>
        <v/>
      </c>
      <c r="J19" s="78" t="str">
        <f t="shared" ca="1" si="15"/>
        <v/>
      </c>
      <c r="K19" s="78" t="str">
        <f t="shared" ca="1" si="15"/>
        <v/>
      </c>
      <c r="L19" s="78" t="str">
        <f t="shared" ca="1" si="15"/>
        <v/>
      </c>
      <c r="M19" s="78" t="str">
        <f t="shared" ca="1" si="15"/>
        <v/>
      </c>
      <c r="N19" s="78" t="str">
        <f t="shared" ca="1" si="15"/>
        <v/>
      </c>
      <c r="O19" s="78" t="str">
        <f t="shared" ca="1" si="15"/>
        <v/>
      </c>
      <c r="P19" s="78" t="str">
        <f t="shared" ca="1" si="15"/>
        <v/>
      </c>
      <c r="Q19" s="78" t="str">
        <f t="shared" ca="1" si="15"/>
        <v/>
      </c>
      <c r="R19" s="79" t="str">
        <f t="shared" ca="1" si="15"/>
        <v/>
      </c>
      <c r="S19" s="89" t="str">
        <f t="shared" ca="1" si="15"/>
        <v/>
      </c>
      <c r="T19" s="78" t="str">
        <f t="shared" ca="1" si="15"/>
        <v/>
      </c>
      <c r="U19" s="78" t="str">
        <f t="shared" ca="1" si="15"/>
        <v/>
      </c>
      <c r="V19" s="78" t="str">
        <f t="shared" ca="1" si="15"/>
        <v/>
      </c>
      <c r="W19" s="78" t="str">
        <f t="shared" ca="1" si="20"/>
        <v/>
      </c>
      <c r="X19" s="78" t="str">
        <f t="shared" ca="1" si="20"/>
        <v/>
      </c>
      <c r="Y19" s="78" t="str">
        <f t="shared" ca="1" si="20"/>
        <v/>
      </c>
      <c r="Z19" s="78" t="str">
        <f t="shared" ca="1" si="20"/>
        <v/>
      </c>
      <c r="AA19" s="78" t="str">
        <f t="shared" ca="1" si="20"/>
        <v/>
      </c>
      <c r="AB19" s="78" t="str">
        <f t="shared" ca="1" si="20"/>
        <v/>
      </c>
      <c r="AC19" s="78" t="str">
        <f t="shared" ca="1" si="20"/>
        <v/>
      </c>
      <c r="AD19" s="79" t="str">
        <f t="shared" ca="1" si="20"/>
        <v/>
      </c>
      <c r="AE19" s="89" t="str">
        <f t="shared" ca="1" si="20"/>
        <v/>
      </c>
      <c r="AF19" s="78" t="str">
        <f t="shared" ca="1" si="20"/>
        <v/>
      </c>
      <c r="AG19" s="78" t="str">
        <f t="shared" ca="1" si="20"/>
        <v/>
      </c>
      <c r="AH19" s="78" t="str">
        <f t="shared" ca="1" si="20"/>
        <v/>
      </c>
      <c r="AI19" s="78" t="str">
        <f t="shared" ca="1" si="20"/>
        <v/>
      </c>
      <c r="AJ19" s="78" t="str">
        <f t="shared" ca="1" si="20"/>
        <v/>
      </c>
      <c r="AK19" s="78" t="str">
        <f t="shared" ca="1" si="20"/>
        <v/>
      </c>
      <c r="AL19" s="78" t="str">
        <f t="shared" ca="1" si="20"/>
        <v/>
      </c>
      <c r="AM19" s="78" t="str">
        <f t="shared" ca="1" si="20"/>
        <v/>
      </c>
      <c r="AN19" s="78" t="str">
        <f t="shared" ca="1" si="20"/>
        <v/>
      </c>
      <c r="AO19" s="78" t="str">
        <f t="shared" ca="1" si="20"/>
        <v/>
      </c>
      <c r="AP19" s="79" t="str">
        <f t="shared" ca="1" si="20"/>
        <v/>
      </c>
      <c r="AQ19" s="89" t="str">
        <f t="shared" ca="1" si="20"/>
        <v/>
      </c>
      <c r="AR19" s="78" t="str">
        <f t="shared" ca="1" si="20"/>
        <v/>
      </c>
      <c r="AS19" s="78" t="str">
        <f t="shared" ca="1" si="20"/>
        <v/>
      </c>
      <c r="AT19" s="78" t="str">
        <f t="shared" ca="1" si="20"/>
        <v/>
      </c>
      <c r="AU19" s="78" t="str">
        <f t="shared" ca="1" si="20"/>
        <v/>
      </c>
      <c r="AV19" s="78" t="str">
        <f t="shared" ca="1" si="20"/>
        <v/>
      </c>
      <c r="AW19" s="78" t="str">
        <f t="shared" ca="1" si="20"/>
        <v/>
      </c>
      <c r="AX19" s="78" t="str">
        <f t="shared" ca="1" si="20"/>
        <v/>
      </c>
      <c r="AY19" s="78" t="str">
        <f t="shared" ca="1" si="20"/>
        <v/>
      </c>
      <c r="AZ19" s="78" t="str">
        <f t="shared" ca="1" si="20"/>
        <v/>
      </c>
      <c r="BA19" s="78" t="str">
        <f t="shared" ca="1" si="20"/>
        <v/>
      </c>
      <c r="BB19" s="79" t="str">
        <f t="shared" ca="1" si="20"/>
        <v/>
      </c>
      <c r="BC19" s="89" t="str">
        <f t="shared" ca="1" si="20"/>
        <v/>
      </c>
      <c r="BD19" s="78" t="str">
        <f t="shared" ca="1" si="20"/>
        <v/>
      </c>
      <c r="BE19" s="78" t="str">
        <f t="shared" ca="1" si="20"/>
        <v/>
      </c>
      <c r="BF19" s="78" t="str">
        <f t="shared" ca="1" si="20"/>
        <v/>
      </c>
      <c r="BG19" s="78" t="str">
        <f t="shared" ca="1" si="20"/>
        <v/>
      </c>
      <c r="BH19" s="78" t="str">
        <f t="shared" ca="1" si="20"/>
        <v/>
      </c>
      <c r="BI19" s="78" t="str">
        <f t="shared" ca="1" si="20"/>
        <v/>
      </c>
      <c r="BJ19" s="78" t="str">
        <f t="shared" ca="1" si="20"/>
        <v/>
      </c>
      <c r="BK19" s="78" t="str">
        <f t="shared" ca="1" si="20"/>
        <v/>
      </c>
      <c r="BL19" s="78" t="str">
        <f t="shared" ca="1" si="20"/>
        <v/>
      </c>
      <c r="BM19" s="78" t="str">
        <f t="shared" ca="1" si="20"/>
        <v/>
      </c>
      <c r="BN19" s="79" t="str">
        <f t="shared" ca="1" si="20"/>
        <v/>
      </c>
      <c r="BO19" s="89" t="str">
        <f t="shared" ca="1" si="20"/>
        <v/>
      </c>
      <c r="BP19" s="78" t="str">
        <f t="shared" ca="1" si="20"/>
        <v/>
      </c>
      <c r="BQ19" s="78" t="str">
        <f t="shared" ca="1" si="20"/>
        <v/>
      </c>
      <c r="BR19" s="78" t="str">
        <f t="shared" ca="1" si="20"/>
        <v/>
      </c>
      <c r="BS19" s="78" t="str">
        <f t="shared" ca="1" si="20"/>
        <v/>
      </c>
      <c r="BT19" s="78" t="str">
        <f t="shared" ca="1" si="20"/>
        <v/>
      </c>
      <c r="BU19" s="78" t="str">
        <f t="shared" ca="1" si="20"/>
        <v/>
      </c>
      <c r="BV19" s="78" t="str">
        <f t="shared" ca="1" si="20"/>
        <v/>
      </c>
      <c r="BW19" s="78" t="str">
        <f t="shared" ca="1" si="20"/>
        <v/>
      </c>
      <c r="BX19" s="78" t="str">
        <f t="shared" ca="1" si="20"/>
        <v/>
      </c>
      <c r="BY19" s="78" t="str">
        <f t="shared" ca="1" si="20"/>
        <v/>
      </c>
      <c r="BZ19" s="79" t="str">
        <f t="shared" ca="1" si="20"/>
        <v/>
      </c>
      <c r="CA19" s="89" t="str">
        <f t="shared" ca="1" si="20"/>
        <v/>
      </c>
      <c r="CB19" s="78" t="str">
        <f t="shared" ca="1" si="20"/>
        <v/>
      </c>
      <c r="CC19" s="78" t="str">
        <f t="shared" ca="1" si="20"/>
        <v/>
      </c>
      <c r="CD19" s="78" t="str">
        <f t="shared" ca="1" si="20"/>
        <v/>
      </c>
      <c r="CE19" s="78" t="str">
        <f t="shared" ca="1" si="20"/>
        <v/>
      </c>
      <c r="CF19" s="78" t="str">
        <f t="shared" ca="1" si="20"/>
        <v/>
      </c>
      <c r="CG19" s="78" t="str">
        <f t="shared" ca="1" si="19"/>
        <v/>
      </c>
      <c r="CH19" s="78" t="str">
        <f t="shared" ca="1" si="19"/>
        <v/>
      </c>
      <c r="CI19" s="78" t="str">
        <f t="shared" ca="1" si="19"/>
        <v/>
      </c>
      <c r="CJ19" s="78" t="str">
        <f t="shared" ca="1" si="19"/>
        <v/>
      </c>
      <c r="CK19" s="78" t="str">
        <f t="shared" ca="1" si="19"/>
        <v/>
      </c>
      <c r="CL19" s="79" t="str">
        <f t="shared" ca="1" si="19"/>
        <v/>
      </c>
      <c r="CM19" s="6"/>
    </row>
    <row r="20" spans="1:91" x14ac:dyDescent="0.2">
      <c r="A20" s="72">
        <v>14</v>
      </c>
      <c r="B20" s="73" t="str">
        <f>IF(Kokemus!$C$331&lt;&gt;"",Kokemus!$C$331,"")</f>
        <v/>
      </c>
      <c r="C20" s="72" t="str">
        <f t="shared" si="18"/>
        <v/>
      </c>
      <c r="D20" s="74" t="str">
        <f>IF(Kokemus!$C$335&lt;&gt;"",DATE(Kokemus!E$335,Kokemus!C$335,1),"")</f>
        <v/>
      </c>
      <c r="E20" s="74" t="str">
        <f>IF(Kokemus!$F$335&lt;&gt;"",EOMONTH(DATE(Kokemus!G$335,Kokemus!F$335,1),0),"")</f>
        <v/>
      </c>
      <c r="F20" s="75" t="str">
        <f>IF(Kokemus!$H$335&lt;&gt;"",Kokemus!$H$335,"")</f>
        <v/>
      </c>
      <c r="G20" s="89" t="str">
        <f t="shared" ca="1" si="15"/>
        <v/>
      </c>
      <c r="H20" s="78" t="str">
        <f t="shared" ca="1" si="15"/>
        <v/>
      </c>
      <c r="I20" s="78" t="str">
        <f t="shared" ca="1" si="15"/>
        <v/>
      </c>
      <c r="J20" s="78" t="str">
        <f t="shared" ca="1" si="15"/>
        <v/>
      </c>
      <c r="K20" s="78" t="str">
        <f t="shared" ca="1" si="15"/>
        <v/>
      </c>
      <c r="L20" s="78" t="str">
        <f t="shared" ca="1" si="15"/>
        <v/>
      </c>
      <c r="M20" s="78" t="str">
        <f t="shared" ca="1" si="15"/>
        <v/>
      </c>
      <c r="N20" s="78" t="str">
        <f t="shared" ca="1" si="15"/>
        <v/>
      </c>
      <c r="O20" s="78" t="str">
        <f t="shared" ca="1" si="15"/>
        <v/>
      </c>
      <c r="P20" s="78" t="str">
        <f t="shared" ca="1" si="15"/>
        <v/>
      </c>
      <c r="Q20" s="78" t="str">
        <f t="shared" ca="1" si="15"/>
        <v/>
      </c>
      <c r="R20" s="79" t="str">
        <f t="shared" ca="1" si="15"/>
        <v/>
      </c>
      <c r="S20" s="89" t="str">
        <f t="shared" ca="1" si="15"/>
        <v/>
      </c>
      <c r="T20" s="78" t="str">
        <f t="shared" ca="1" si="15"/>
        <v/>
      </c>
      <c r="U20" s="78" t="str">
        <f t="shared" ca="1" si="15"/>
        <v/>
      </c>
      <c r="V20" s="78" t="str">
        <f t="shared" ca="1" si="15"/>
        <v/>
      </c>
      <c r="W20" s="78" t="str">
        <f t="shared" ca="1" si="20"/>
        <v/>
      </c>
      <c r="X20" s="78" t="str">
        <f t="shared" ca="1" si="20"/>
        <v/>
      </c>
      <c r="Y20" s="78" t="str">
        <f t="shared" ca="1" si="20"/>
        <v/>
      </c>
      <c r="Z20" s="78" t="str">
        <f t="shared" ca="1" si="20"/>
        <v/>
      </c>
      <c r="AA20" s="78" t="str">
        <f t="shared" ca="1" si="20"/>
        <v/>
      </c>
      <c r="AB20" s="78" t="str">
        <f t="shared" ca="1" si="20"/>
        <v/>
      </c>
      <c r="AC20" s="78" t="str">
        <f t="shared" ca="1" si="20"/>
        <v/>
      </c>
      <c r="AD20" s="79" t="str">
        <f t="shared" ca="1" si="20"/>
        <v/>
      </c>
      <c r="AE20" s="89" t="str">
        <f t="shared" ca="1" si="20"/>
        <v/>
      </c>
      <c r="AF20" s="78" t="str">
        <f t="shared" ca="1" si="20"/>
        <v/>
      </c>
      <c r="AG20" s="78" t="str">
        <f t="shared" ca="1" si="20"/>
        <v/>
      </c>
      <c r="AH20" s="78" t="str">
        <f t="shared" ca="1" si="20"/>
        <v/>
      </c>
      <c r="AI20" s="78" t="str">
        <f t="shared" ca="1" si="20"/>
        <v/>
      </c>
      <c r="AJ20" s="78" t="str">
        <f t="shared" ca="1" si="20"/>
        <v/>
      </c>
      <c r="AK20" s="78" t="str">
        <f t="shared" ca="1" si="20"/>
        <v/>
      </c>
      <c r="AL20" s="78" t="str">
        <f t="shared" ca="1" si="20"/>
        <v/>
      </c>
      <c r="AM20" s="78" t="str">
        <f t="shared" ca="1" si="20"/>
        <v/>
      </c>
      <c r="AN20" s="78" t="str">
        <f t="shared" ca="1" si="20"/>
        <v/>
      </c>
      <c r="AO20" s="78" t="str">
        <f t="shared" ca="1" si="20"/>
        <v/>
      </c>
      <c r="AP20" s="79" t="str">
        <f t="shared" ca="1" si="20"/>
        <v/>
      </c>
      <c r="AQ20" s="89" t="str">
        <f t="shared" ca="1" si="20"/>
        <v/>
      </c>
      <c r="AR20" s="78" t="str">
        <f t="shared" ca="1" si="20"/>
        <v/>
      </c>
      <c r="AS20" s="78" t="str">
        <f t="shared" ca="1" si="20"/>
        <v/>
      </c>
      <c r="AT20" s="78" t="str">
        <f t="shared" ca="1" si="20"/>
        <v/>
      </c>
      <c r="AU20" s="78" t="str">
        <f t="shared" ca="1" si="20"/>
        <v/>
      </c>
      <c r="AV20" s="78" t="str">
        <f t="shared" ca="1" si="20"/>
        <v/>
      </c>
      <c r="AW20" s="78" t="str">
        <f t="shared" ca="1" si="20"/>
        <v/>
      </c>
      <c r="AX20" s="78" t="str">
        <f t="shared" ca="1" si="20"/>
        <v/>
      </c>
      <c r="AY20" s="78" t="str">
        <f t="shared" ca="1" si="20"/>
        <v/>
      </c>
      <c r="AZ20" s="78" t="str">
        <f t="shared" ca="1" si="20"/>
        <v/>
      </c>
      <c r="BA20" s="78" t="str">
        <f t="shared" ca="1" si="20"/>
        <v/>
      </c>
      <c r="BB20" s="79" t="str">
        <f t="shared" ca="1" si="20"/>
        <v/>
      </c>
      <c r="BC20" s="89" t="str">
        <f t="shared" ca="1" si="20"/>
        <v/>
      </c>
      <c r="BD20" s="78" t="str">
        <f t="shared" ca="1" si="20"/>
        <v/>
      </c>
      <c r="BE20" s="78" t="str">
        <f t="shared" ca="1" si="20"/>
        <v/>
      </c>
      <c r="BF20" s="78" t="str">
        <f t="shared" ca="1" si="20"/>
        <v/>
      </c>
      <c r="BG20" s="78" t="str">
        <f t="shared" ca="1" si="20"/>
        <v/>
      </c>
      <c r="BH20" s="78" t="str">
        <f t="shared" ca="1" si="20"/>
        <v/>
      </c>
      <c r="BI20" s="78" t="str">
        <f t="shared" ca="1" si="20"/>
        <v/>
      </c>
      <c r="BJ20" s="78" t="str">
        <f t="shared" ca="1" si="20"/>
        <v/>
      </c>
      <c r="BK20" s="78" t="str">
        <f t="shared" ca="1" si="20"/>
        <v/>
      </c>
      <c r="BL20" s="78" t="str">
        <f t="shared" ca="1" si="20"/>
        <v/>
      </c>
      <c r="BM20" s="78" t="str">
        <f t="shared" ca="1" si="20"/>
        <v/>
      </c>
      <c r="BN20" s="79" t="str">
        <f t="shared" ca="1" si="20"/>
        <v/>
      </c>
      <c r="BO20" s="89" t="str">
        <f t="shared" ca="1" si="20"/>
        <v/>
      </c>
      <c r="BP20" s="78" t="str">
        <f t="shared" ca="1" si="20"/>
        <v/>
      </c>
      <c r="BQ20" s="78" t="str">
        <f t="shared" ca="1" si="20"/>
        <v/>
      </c>
      <c r="BR20" s="78" t="str">
        <f t="shared" ca="1" si="20"/>
        <v/>
      </c>
      <c r="BS20" s="78" t="str">
        <f t="shared" ca="1" si="20"/>
        <v/>
      </c>
      <c r="BT20" s="78" t="str">
        <f t="shared" ca="1" si="20"/>
        <v/>
      </c>
      <c r="BU20" s="78" t="str">
        <f t="shared" ca="1" si="20"/>
        <v/>
      </c>
      <c r="BV20" s="78" t="str">
        <f t="shared" ca="1" si="20"/>
        <v/>
      </c>
      <c r="BW20" s="78" t="str">
        <f t="shared" ca="1" si="20"/>
        <v/>
      </c>
      <c r="BX20" s="78" t="str">
        <f t="shared" ca="1" si="20"/>
        <v/>
      </c>
      <c r="BY20" s="78" t="str">
        <f t="shared" ca="1" si="20"/>
        <v/>
      </c>
      <c r="BZ20" s="79" t="str">
        <f t="shared" ca="1" si="20"/>
        <v/>
      </c>
      <c r="CA20" s="89" t="str">
        <f t="shared" ca="1" si="20"/>
        <v/>
      </c>
      <c r="CB20" s="78" t="str">
        <f t="shared" ca="1" si="20"/>
        <v/>
      </c>
      <c r="CC20" s="78" t="str">
        <f t="shared" ca="1" si="20"/>
        <v/>
      </c>
      <c r="CD20" s="78" t="str">
        <f t="shared" ca="1" si="20"/>
        <v/>
      </c>
      <c r="CE20" s="78" t="str">
        <f t="shared" ca="1" si="20"/>
        <v/>
      </c>
      <c r="CF20" s="78" t="str">
        <f t="shared" ca="1" si="20"/>
        <v/>
      </c>
      <c r="CG20" s="78" t="str">
        <f t="shared" ca="1" si="20"/>
        <v/>
      </c>
      <c r="CH20" s="78" t="str">
        <f t="shared" ca="1" si="20"/>
        <v/>
      </c>
      <c r="CI20" s="78" t="str">
        <f t="shared" ca="1" si="19"/>
        <v/>
      </c>
      <c r="CJ20" s="78" t="str">
        <f t="shared" ca="1" si="19"/>
        <v/>
      </c>
      <c r="CK20" s="78" t="str">
        <f t="shared" ca="1" si="19"/>
        <v/>
      </c>
      <c r="CL20" s="79" t="str">
        <f t="shared" ca="1" si="19"/>
        <v/>
      </c>
      <c r="CM20" s="6"/>
    </row>
    <row r="21" spans="1:91" x14ac:dyDescent="0.2">
      <c r="A21" s="72">
        <v>15</v>
      </c>
      <c r="B21" s="73" t="str">
        <f>IF(Kokemus!$C$356&lt;&gt;"",Kokemus!$C$356,"")</f>
        <v/>
      </c>
      <c r="C21" s="72" t="str">
        <f t="shared" si="18"/>
        <v/>
      </c>
      <c r="D21" s="74" t="str">
        <f>IF(Kokemus!$C$360&lt;&gt;"",DATE(Kokemus!E$360,Kokemus!C$360,1),"")</f>
        <v/>
      </c>
      <c r="E21" s="74" t="str">
        <f>IF(Kokemus!$F$360&lt;&gt;"",EOMONTH(DATE(Kokemus!G$360,Kokemus!F$360,1),0),"")</f>
        <v/>
      </c>
      <c r="F21" s="75" t="str">
        <f>IF(Kokemus!$H$360&lt;&gt;"",Kokemus!$H$360,"")</f>
        <v/>
      </c>
      <c r="G21" s="90" t="str">
        <f t="shared" ca="1" si="15"/>
        <v/>
      </c>
      <c r="H21" s="80" t="str">
        <f t="shared" ca="1" si="15"/>
        <v/>
      </c>
      <c r="I21" s="80" t="str">
        <f t="shared" ca="1" si="15"/>
        <v/>
      </c>
      <c r="J21" s="80" t="str">
        <f t="shared" ca="1" si="15"/>
        <v/>
      </c>
      <c r="K21" s="80" t="str">
        <f t="shared" ca="1" si="15"/>
        <v/>
      </c>
      <c r="L21" s="80" t="str">
        <f t="shared" ca="1" si="15"/>
        <v/>
      </c>
      <c r="M21" s="80" t="str">
        <f t="shared" ca="1" si="15"/>
        <v/>
      </c>
      <c r="N21" s="80" t="str">
        <f t="shared" ca="1" si="15"/>
        <v/>
      </c>
      <c r="O21" s="80" t="str">
        <f t="shared" ca="1" si="15"/>
        <v/>
      </c>
      <c r="P21" s="80" t="str">
        <f t="shared" ca="1" si="15"/>
        <v/>
      </c>
      <c r="Q21" s="80" t="str">
        <f t="shared" ca="1" si="15"/>
        <v/>
      </c>
      <c r="R21" s="81" t="str">
        <f t="shared" ca="1" si="15"/>
        <v/>
      </c>
      <c r="S21" s="90" t="str">
        <f t="shared" ca="1" si="15"/>
        <v/>
      </c>
      <c r="T21" s="80" t="str">
        <f t="shared" ca="1" si="15"/>
        <v/>
      </c>
      <c r="U21" s="80" t="str">
        <f t="shared" ca="1" si="15"/>
        <v/>
      </c>
      <c r="V21" s="80" t="str">
        <f t="shared" ca="1" si="15"/>
        <v/>
      </c>
      <c r="W21" s="80" t="str">
        <f t="shared" ca="1" si="20"/>
        <v/>
      </c>
      <c r="X21" s="80" t="str">
        <f t="shared" ca="1" si="20"/>
        <v/>
      </c>
      <c r="Y21" s="80" t="str">
        <f t="shared" ca="1" si="20"/>
        <v/>
      </c>
      <c r="Z21" s="80" t="str">
        <f t="shared" ca="1" si="20"/>
        <v/>
      </c>
      <c r="AA21" s="80" t="str">
        <f t="shared" ca="1" si="20"/>
        <v/>
      </c>
      <c r="AB21" s="80" t="str">
        <f t="shared" ref="AB21:CF21" ca="1" si="21">IF(AND(($D21)&lt;=AB$5,($E21)&gt;=AB$6-1),$F21,"")</f>
        <v/>
      </c>
      <c r="AC21" s="80" t="str">
        <f t="shared" ca="1" si="21"/>
        <v/>
      </c>
      <c r="AD21" s="81" t="str">
        <f t="shared" ca="1" si="21"/>
        <v/>
      </c>
      <c r="AE21" s="90" t="str">
        <f t="shared" ca="1" si="21"/>
        <v/>
      </c>
      <c r="AF21" s="80" t="str">
        <f t="shared" ca="1" si="21"/>
        <v/>
      </c>
      <c r="AG21" s="80" t="str">
        <f t="shared" ca="1" si="21"/>
        <v/>
      </c>
      <c r="AH21" s="80" t="str">
        <f t="shared" ca="1" si="21"/>
        <v/>
      </c>
      <c r="AI21" s="80" t="str">
        <f t="shared" ca="1" si="21"/>
        <v/>
      </c>
      <c r="AJ21" s="80" t="str">
        <f t="shared" ca="1" si="21"/>
        <v/>
      </c>
      <c r="AK21" s="80" t="str">
        <f t="shared" ca="1" si="21"/>
        <v/>
      </c>
      <c r="AL21" s="80" t="str">
        <f t="shared" ca="1" si="21"/>
        <v/>
      </c>
      <c r="AM21" s="80" t="str">
        <f t="shared" ca="1" si="21"/>
        <v/>
      </c>
      <c r="AN21" s="80" t="str">
        <f t="shared" ca="1" si="21"/>
        <v/>
      </c>
      <c r="AO21" s="80" t="str">
        <f t="shared" ca="1" si="21"/>
        <v/>
      </c>
      <c r="AP21" s="81" t="str">
        <f t="shared" ca="1" si="21"/>
        <v/>
      </c>
      <c r="AQ21" s="90" t="str">
        <f t="shared" ca="1" si="21"/>
        <v/>
      </c>
      <c r="AR21" s="80" t="str">
        <f t="shared" ca="1" si="21"/>
        <v/>
      </c>
      <c r="AS21" s="80" t="str">
        <f t="shared" ca="1" si="21"/>
        <v/>
      </c>
      <c r="AT21" s="80" t="str">
        <f t="shared" ca="1" si="21"/>
        <v/>
      </c>
      <c r="AU21" s="80" t="str">
        <f t="shared" ca="1" si="21"/>
        <v/>
      </c>
      <c r="AV21" s="80" t="str">
        <f t="shared" ca="1" si="21"/>
        <v/>
      </c>
      <c r="AW21" s="80" t="str">
        <f t="shared" ca="1" si="21"/>
        <v/>
      </c>
      <c r="AX21" s="80" t="str">
        <f t="shared" ca="1" si="21"/>
        <v/>
      </c>
      <c r="AY21" s="80" t="str">
        <f t="shared" ca="1" si="21"/>
        <v/>
      </c>
      <c r="AZ21" s="80" t="str">
        <f t="shared" ca="1" si="21"/>
        <v/>
      </c>
      <c r="BA21" s="80" t="str">
        <f t="shared" ca="1" si="21"/>
        <v/>
      </c>
      <c r="BB21" s="81" t="str">
        <f t="shared" ca="1" si="21"/>
        <v/>
      </c>
      <c r="BC21" s="90" t="str">
        <f t="shared" ca="1" si="21"/>
        <v/>
      </c>
      <c r="BD21" s="80" t="str">
        <f t="shared" ca="1" si="21"/>
        <v/>
      </c>
      <c r="BE21" s="80" t="str">
        <f t="shared" ca="1" si="21"/>
        <v/>
      </c>
      <c r="BF21" s="80" t="str">
        <f t="shared" ca="1" si="21"/>
        <v/>
      </c>
      <c r="BG21" s="80" t="str">
        <f t="shared" ca="1" si="21"/>
        <v/>
      </c>
      <c r="BH21" s="80" t="str">
        <f t="shared" ca="1" si="21"/>
        <v/>
      </c>
      <c r="BI21" s="80" t="str">
        <f t="shared" ca="1" si="21"/>
        <v/>
      </c>
      <c r="BJ21" s="80" t="str">
        <f t="shared" ca="1" si="21"/>
        <v/>
      </c>
      <c r="BK21" s="80" t="str">
        <f t="shared" ca="1" si="21"/>
        <v/>
      </c>
      <c r="BL21" s="80" t="str">
        <f t="shared" ca="1" si="21"/>
        <v/>
      </c>
      <c r="BM21" s="80" t="str">
        <f t="shared" ca="1" si="21"/>
        <v/>
      </c>
      <c r="BN21" s="81" t="str">
        <f t="shared" ca="1" si="21"/>
        <v/>
      </c>
      <c r="BO21" s="90" t="str">
        <f t="shared" ca="1" si="21"/>
        <v/>
      </c>
      <c r="BP21" s="80" t="str">
        <f t="shared" ca="1" si="21"/>
        <v/>
      </c>
      <c r="BQ21" s="80" t="str">
        <f t="shared" ca="1" si="21"/>
        <v/>
      </c>
      <c r="BR21" s="80" t="str">
        <f t="shared" ca="1" si="21"/>
        <v/>
      </c>
      <c r="BS21" s="80" t="str">
        <f t="shared" ca="1" si="21"/>
        <v/>
      </c>
      <c r="BT21" s="80" t="str">
        <f t="shared" ca="1" si="21"/>
        <v/>
      </c>
      <c r="BU21" s="80" t="str">
        <f t="shared" ca="1" si="21"/>
        <v/>
      </c>
      <c r="BV21" s="80" t="str">
        <f t="shared" ca="1" si="21"/>
        <v/>
      </c>
      <c r="BW21" s="80" t="str">
        <f t="shared" ca="1" si="21"/>
        <v/>
      </c>
      <c r="BX21" s="80" t="str">
        <f t="shared" ca="1" si="21"/>
        <v/>
      </c>
      <c r="BY21" s="80" t="str">
        <f t="shared" ca="1" si="21"/>
        <v/>
      </c>
      <c r="BZ21" s="81" t="str">
        <f t="shared" ca="1" si="21"/>
        <v/>
      </c>
      <c r="CA21" s="90" t="str">
        <f t="shared" ca="1" si="21"/>
        <v/>
      </c>
      <c r="CB21" s="80" t="str">
        <f t="shared" ca="1" si="21"/>
        <v/>
      </c>
      <c r="CC21" s="80" t="str">
        <f t="shared" ca="1" si="21"/>
        <v/>
      </c>
      <c r="CD21" s="80" t="str">
        <f t="shared" ca="1" si="21"/>
        <v/>
      </c>
      <c r="CE21" s="80" t="str">
        <f t="shared" ca="1" si="21"/>
        <v/>
      </c>
      <c r="CF21" s="80" t="str">
        <f t="shared" ca="1" si="21"/>
        <v/>
      </c>
      <c r="CG21" s="80" t="str">
        <f t="shared" ca="1" si="19"/>
        <v/>
      </c>
      <c r="CH21" s="80" t="str">
        <f t="shared" ca="1" si="19"/>
        <v/>
      </c>
      <c r="CI21" s="80" t="str">
        <f t="shared" ca="1" si="19"/>
        <v/>
      </c>
      <c r="CJ21" s="80" t="str">
        <f t="shared" ca="1" si="19"/>
        <v/>
      </c>
      <c r="CK21" s="80" t="str">
        <f t="shared" ca="1" si="19"/>
        <v/>
      </c>
      <c r="CL21" s="81" t="str">
        <f t="shared" ca="1" si="19"/>
        <v/>
      </c>
      <c r="CM21" s="6"/>
    </row>
    <row r="22" spans="1:91" x14ac:dyDescent="0.2">
      <c r="A22" s="205" t="s">
        <v>142</v>
      </c>
      <c r="B22" s="206"/>
      <c r="C22" s="206"/>
      <c r="D22" s="206"/>
      <c r="E22" s="206"/>
      <c r="F22" s="207"/>
      <c r="G22" s="91" t="str">
        <f ca="1">IF(SUM(G7:G21)&lt;&gt;0,SUM(G7:G21),"")</f>
        <v/>
      </c>
      <c r="H22" s="82" t="str">
        <f t="shared" ref="H22:R22" ca="1" si="22">IF(SUM(H7:H21)&lt;&gt;0,SUM(H7:H21),"")</f>
        <v/>
      </c>
      <c r="I22" s="82" t="str">
        <f t="shared" ca="1" si="22"/>
        <v/>
      </c>
      <c r="J22" s="82" t="str">
        <f t="shared" ca="1" si="22"/>
        <v/>
      </c>
      <c r="K22" s="82" t="str">
        <f t="shared" ca="1" si="22"/>
        <v/>
      </c>
      <c r="L22" s="82" t="str">
        <f t="shared" ca="1" si="22"/>
        <v/>
      </c>
      <c r="M22" s="82" t="str">
        <f t="shared" ca="1" si="22"/>
        <v/>
      </c>
      <c r="N22" s="82" t="str">
        <f t="shared" ca="1" si="22"/>
        <v/>
      </c>
      <c r="O22" s="82" t="str">
        <f t="shared" ca="1" si="22"/>
        <v/>
      </c>
      <c r="P22" s="82" t="str">
        <f t="shared" ca="1" si="22"/>
        <v/>
      </c>
      <c r="Q22" s="82" t="str">
        <f t="shared" ca="1" si="22"/>
        <v/>
      </c>
      <c r="R22" s="83" t="str">
        <f t="shared" ca="1" si="22"/>
        <v/>
      </c>
      <c r="S22" s="91" t="str">
        <f ca="1">IF(SUM(S7:S21)&lt;&gt;0,SUM(S7:S21),"")</f>
        <v/>
      </c>
      <c r="T22" s="82" t="str">
        <f t="shared" ref="T22:CE22" ca="1" si="23">IF(SUM(T7:T21)&lt;&gt;0,SUM(T7:T21),"")</f>
        <v/>
      </c>
      <c r="U22" s="82" t="str">
        <f t="shared" ca="1" si="23"/>
        <v/>
      </c>
      <c r="V22" s="82" t="str">
        <f t="shared" ca="1" si="23"/>
        <v/>
      </c>
      <c r="W22" s="82" t="str">
        <f t="shared" ca="1" si="23"/>
        <v/>
      </c>
      <c r="X22" s="82" t="str">
        <f t="shared" ca="1" si="23"/>
        <v/>
      </c>
      <c r="Y22" s="82" t="str">
        <f t="shared" ca="1" si="23"/>
        <v/>
      </c>
      <c r="Z22" s="82" t="str">
        <f t="shared" ca="1" si="23"/>
        <v/>
      </c>
      <c r="AA22" s="82" t="str">
        <f t="shared" ca="1" si="23"/>
        <v/>
      </c>
      <c r="AB22" s="82" t="str">
        <f t="shared" ca="1" si="23"/>
        <v/>
      </c>
      <c r="AC22" s="82" t="str">
        <f t="shared" ca="1" si="23"/>
        <v/>
      </c>
      <c r="AD22" s="83" t="str">
        <f t="shared" ca="1" si="23"/>
        <v/>
      </c>
      <c r="AE22" s="91" t="str">
        <f t="shared" ca="1" si="23"/>
        <v/>
      </c>
      <c r="AF22" s="82" t="str">
        <f t="shared" ca="1" si="23"/>
        <v/>
      </c>
      <c r="AG22" s="82" t="str">
        <f t="shared" ca="1" si="23"/>
        <v/>
      </c>
      <c r="AH22" s="82" t="str">
        <f t="shared" ca="1" si="23"/>
        <v/>
      </c>
      <c r="AI22" s="82" t="str">
        <f t="shared" ca="1" si="23"/>
        <v/>
      </c>
      <c r="AJ22" s="82" t="str">
        <f t="shared" ca="1" si="23"/>
        <v/>
      </c>
      <c r="AK22" s="82" t="str">
        <f t="shared" ca="1" si="23"/>
        <v/>
      </c>
      <c r="AL22" s="82" t="str">
        <f t="shared" ca="1" si="23"/>
        <v/>
      </c>
      <c r="AM22" s="82" t="str">
        <f t="shared" ca="1" si="23"/>
        <v/>
      </c>
      <c r="AN22" s="82" t="str">
        <f t="shared" ca="1" si="23"/>
        <v/>
      </c>
      <c r="AO22" s="82" t="str">
        <f t="shared" ca="1" si="23"/>
        <v/>
      </c>
      <c r="AP22" s="83" t="str">
        <f t="shared" ca="1" si="23"/>
        <v/>
      </c>
      <c r="AQ22" s="91" t="str">
        <f t="shared" ca="1" si="23"/>
        <v/>
      </c>
      <c r="AR22" s="82" t="str">
        <f t="shared" ca="1" si="23"/>
        <v/>
      </c>
      <c r="AS22" s="82" t="str">
        <f t="shared" ca="1" si="23"/>
        <v/>
      </c>
      <c r="AT22" s="82" t="str">
        <f t="shared" ca="1" si="23"/>
        <v/>
      </c>
      <c r="AU22" s="82" t="str">
        <f t="shared" ca="1" si="23"/>
        <v/>
      </c>
      <c r="AV22" s="82" t="str">
        <f t="shared" ca="1" si="23"/>
        <v/>
      </c>
      <c r="AW22" s="82" t="str">
        <f t="shared" ca="1" si="23"/>
        <v/>
      </c>
      <c r="AX22" s="82" t="str">
        <f t="shared" ca="1" si="23"/>
        <v/>
      </c>
      <c r="AY22" s="82" t="str">
        <f t="shared" ca="1" si="23"/>
        <v/>
      </c>
      <c r="AZ22" s="82" t="str">
        <f t="shared" ca="1" si="23"/>
        <v/>
      </c>
      <c r="BA22" s="82" t="str">
        <f t="shared" ca="1" si="23"/>
        <v/>
      </c>
      <c r="BB22" s="83" t="str">
        <f t="shared" ca="1" si="23"/>
        <v/>
      </c>
      <c r="BC22" s="91" t="str">
        <f t="shared" ca="1" si="23"/>
        <v/>
      </c>
      <c r="BD22" s="82" t="str">
        <f t="shared" ca="1" si="23"/>
        <v/>
      </c>
      <c r="BE22" s="82" t="str">
        <f t="shared" ca="1" si="23"/>
        <v/>
      </c>
      <c r="BF22" s="82" t="str">
        <f t="shared" ca="1" si="23"/>
        <v/>
      </c>
      <c r="BG22" s="82" t="str">
        <f t="shared" ca="1" si="23"/>
        <v/>
      </c>
      <c r="BH22" s="82" t="str">
        <f t="shared" ca="1" si="23"/>
        <v/>
      </c>
      <c r="BI22" s="82" t="str">
        <f t="shared" ca="1" si="23"/>
        <v/>
      </c>
      <c r="BJ22" s="82" t="str">
        <f t="shared" ca="1" si="23"/>
        <v/>
      </c>
      <c r="BK22" s="82" t="str">
        <f t="shared" ca="1" si="23"/>
        <v/>
      </c>
      <c r="BL22" s="82" t="str">
        <f t="shared" ca="1" si="23"/>
        <v/>
      </c>
      <c r="BM22" s="82" t="str">
        <f t="shared" ca="1" si="23"/>
        <v/>
      </c>
      <c r="BN22" s="83" t="str">
        <f t="shared" ca="1" si="23"/>
        <v/>
      </c>
      <c r="BO22" s="91" t="str">
        <f t="shared" ca="1" si="23"/>
        <v/>
      </c>
      <c r="BP22" s="82" t="str">
        <f t="shared" ca="1" si="23"/>
        <v/>
      </c>
      <c r="BQ22" s="82" t="str">
        <f t="shared" ca="1" si="23"/>
        <v/>
      </c>
      <c r="BR22" s="82" t="str">
        <f t="shared" ca="1" si="23"/>
        <v/>
      </c>
      <c r="BS22" s="82" t="str">
        <f t="shared" ca="1" si="23"/>
        <v/>
      </c>
      <c r="BT22" s="82" t="str">
        <f t="shared" ca="1" si="23"/>
        <v/>
      </c>
      <c r="BU22" s="82" t="str">
        <f t="shared" ca="1" si="23"/>
        <v/>
      </c>
      <c r="BV22" s="82" t="str">
        <f t="shared" ca="1" si="23"/>
        <v/>
      </c>
      <c r="BW22" s="82" t="str">
        <f t="shared" ca="1" si="23"/>
        <v/>
      </c>
      <c r="BX22" s="82" t="str">
        <f t="shared" ca="1" si="23"/>
        <v/>
      </c>
      <c r="BY22" s="82" t="str">
        <f t="shared" ca="1" si="23"/>
        <v/>
      </c>
      <c r="BZ22" s="83" t="str">
        <f t="shared" ca="1" si="23"/>
        <v/>
      </c>
      <c r="CA22" s="91" t="str">
        <f t="shared" ca="1" si="23"/>
        <v/>
      </c>
      <c r="CB22" s="82" t="str">
        <f t="shared" ca="1" si="23"/>
        <v/>
      </c>
      <c r="CC22" s="82" t="str">
        <f t="shared" ca="1" si="23"/>
        <v/>
      </c>
      <c r="CD22" s="82" t="str">
        <f t="shared" ca="1" si="23"/>
        <v/>
      </c>
      <c r="CE22" s="82" t="str">
        <f t="shared" ca="1" si="23"/>
        <v/>
      </c>
      <c r="CF22" s="82" t="str">
        <f t="shared" ref="CF22:CL22" ca="1" si="24">IF(SUM(CF7:CF21)&lt;&gt;0,SUM(CF7:CF21),"")</f>
        <v/>
      </c>
      <c r="CG22" s="82" t="str">
        <f t="shared" ca="1" si="24"/>
        <v/>
      </c>
      <c r="CH22" s="82" t="str">
        <f t="shared" ca="1" si="24"/>
        <v/>
      </c>
      <c r="CI22" s="82" t="str">
        <f t="shared" ca="1" si="24"/>
        <v/>
      </c>
      <c r="CJ22" s="82" t="str">
        <f t="shared" ca="1" si="24"/>
        <v/>
      </c>
      <c r="CK22" s="82" t="str">
        <f t="shared" ca="1" si="24"/>
        <v/>
      </c>
      <c r="CL22" s="83" t="str">
        <f t="shared" ca="1" si="24"/>
        <v/>
      </c>
      <c r="CM22" s="6"/>
    </row>
    <row r="23" spans="1:9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row>
  </sheetData>
  <sheetProtection algorithmName="SHA-512" hashValue="gXYQv0U+D95zal1eo70osYdrzwyLI3AWoUp7xUNUpqVPPdUTjIV892xEHUGSG0TPWhMqsRq6m+ND7eGpEfT0fA==" saltValue="I+82PUlY9SBU+MdUOWA7fQ==" spinCount="100000" sheet="1" objects="1" scenarios="1"/>
  <mergeCells count="9">
    <mergeCell ref="A1:AB1"/>
    <mergeCell ref="G3:R3"/>
    <mergeCell ref="S3:AD3"/>
    <mergeCell ref="A22:F22"/>
    <mergeCell ref="AE3:AP3"/>
    <mergeCell ref="AQ3:BB3"/>
    <mergeCell ref="BC3:BN3"/>
    <mergeCell ref="BO3:BZ3"/>
    <mergeCell ref="CA3:CL3"/>
  </mergeCells>
  <conditionalFormatting sqref="G7:CL21">
    <cfRule type="expression" dxfId="1" priority="2">
      <formula>AND(($D7)&lt;=G$5,($E7)&gt;=G$6-1)</formula>
    </cfRule>
  </conditionalFormatting>
  <conditionalFormatting sqref="G22:CL22">
    <cfRule type="cellIs" dxfId="0" priority="1" operator="greaterThan">
      <formula>1</formula>
    </cfRule>
  </conditionalFormatting>
  <hyperlinks>
    <hyperlink ref="AC1" location="Ohjeet!J2" display="Ohjeet" xr:uid="{58E0A432-A654-46FF-BD91-C58E38B0C934}"/>
    <hyperlink ref="C2" location="Ohjeet!A1" display="Ohjeet" xr:uid="{66D8A1BF-9102-C242-BB93-5F36F6FEF70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72D7D-6FCA-3C4E-A717-22F3487B0A4A}">
  <dimension ref="A1:V83"/>
  <sheetViews>
    <sheetView workbookViewId="0">
      <selection activeCell="B6" sqref="B6:D6"/>
    </sheetView>
  </sheetViews>
  <sheetFormatPr baseColWidth="10" defaultColWidth="0" defaultRowHeight="16" zeroHeight="1" x14ac:dyDescent="0.2"/>
  <cols>
    <col min="1" max="1" width="1.6640625" customWidth="1"/>
    <col min="2" max="8" width="9.1640625" customWidth="1"/>
    <col min="9" max="9" width="11.5" customWidth="1"/>
    <col min="10" max="10" width="9.1640625" customWidth="1"/>
    <col min="11" max="13" width="18.33203125" customWidth="1"/>
    <col min="14" max="14" width="1.6640625" customWidth="1"/>
    <col min="15" max="21" width="11" hidden="1" customWidth="1"/>
    <col min="22" max="22" width="0" hidden="1" customWidth="1"/>
    <col min="23" max="16384" width="11" hidden="1"/>
  </cols>
  <sheetData>
    <row r="1" spans="1:22" ht="21" x14ac:dyDescent="0.25">
      <c r="A1" s="6"/>
      <c r="B1" s="4" t="s">
        <v>148</v>
      </c>
      <c r="C1" s="6"/>
      <c r="D1" s="6"/>
      <c r="E1" s="6"/>
      <c r="F1" s="6"/>
      <c r="G1" s="6"/>
      <c r="H1" s="6"/>
      <c r="I1" s="6"/>
      <c r="J1" s="6"/>
      <c r="K1" s="6"/>
      <c r="L1" s="6"/>
      <c r="M1" s="6"/>
      <c r="N1" s="6"/>
    </row>
    <row r="2" spans="1:22" x14ac:dyDescent="0.2">
      <c r="A2" s="6"/>
      <c r="B2" s="101" t="s">
        <v>111</v>
      </c>
      <c r="C2" s="6"/>
      <c r="D2" s="6"/>
      <c r="E2" s="6"/>
      <c r="F2" s="6"/>
      <c r="G2" s="6"/>
      <c r="H2" s="6"/>
      <c r="I2" s="6"/>
      <c r="J2" s="6"/>
      <c r="K2" s="6"/>
      <c r="L2" s="236" t="s">
        <v>138</v>
      </c>
      <c r="M2" s="6"/>
      <c r="N2" s="6"/>
    </row>
    <row r="3" spans="1:22" x14ac:dyDescent="0.2">
      <c r="A3" s="6"/>
      <c r="B3" s="6"/>
      <c r="C3" s="6"/>
      <c r="D3" s="6"/>
      <c r="E3" s="6"/>
      <c r="F3" s="6"/>
      <c r="G3" s="6"/>
      <c r="H3" s="6"/>
      <c r="I3" s="6"/>
      <c r="J3" s="6"/>
      <c r="K3" s="6"/>
      <c r="L3" s="6"/>
      <c r="M3" s="6"/>
      <c r="N3" s="6"/>
    </row>
    <row r="4" spans="1:22" x14ac:dyDescent="0.2">
      <c r="A4" s="6"/>
      <c r="B4" s="7" t="s">
        <v>112</v>
      </c>
      <c r="C4" s="6"/>
      <c r="D4" s="6"/>
      <c r="E4" s="54"/>
      <c r="F4" s="54"/>
      <c r="G4" s="54"/>
      <c r="H4" s="54"/>
      <c r="I4" s="54"/>
      <c r="J4" s="54"/>
      <c r="K4" s="54" t="s">
        <v>113</v>
      </c>
      <c r="L4" s="54"/>
      <c r="M4" s="54"/>
      <c r="N4" s="6"/>
    </row>
    <row r="5" spans="1:22" ht="30" x14ac:dyDescent="0.2">
      <c r="A5" s="6"/>
      <c r="B5" s="54" t="s">
        <v>114</v>
      </c>
      <c r="C5" s="54"/>
      <c r="D5" s="54"/>
      <c r="E5" s="54" t="s">
        <v>115</v>
      </c>
      <c r="F5" s="54"/>
      <c r="G5" s="54"/>
      <c r="H5" s="54"/>
      <c r="I5" s="55" t="s">
        <v>116</v>
      </c>
      <c r="J5" s="55" t="s">
        <v>117</v>
      </c>
      <c r="K5" s="54" t="s">
        <v>118</v>
      </c>
      <c r="L5" s="54" t="s">
        <v>119</v>
      </c>
      <c r="M5" s="54" t="s">
        <v>120</v>
      </c>
      <c r="N5" s="6"/>
    </row>
    <row r="6" spans="1:22" x14ac:dyDescent="0.2">
      <c r="A6" s="6"/>
      <c r="B6" s="227"/>
      <c r="C6" s="228"/>
      <c r="D6" s="229"/>
      <c r="E6" s="227"/>
      <c r="F6" s="228"/>
      <c r="G6" s="228"/>
      <c r="H6" s="228"/>
      <c r="I6" s="98"/>
      <c r="J6" s="56"/>
      <c r="K6" s="56"/>
      <c r="L6" s="56"/>
      <c r="M6" s="56"/>
      <c r="N6" s="6"/>
      <c r="V6" s="92" t="s">
        <v>18</v>
      </c>
    </row>
    <row r="7" spans="1:22" x14ac:dyDescent="0.2">
      <c r="A7" s="6"/>
      <c r="B7" s="217"/>
      <c r="C7" s="218"/>
      <c r="D7" s="219"/>
      <c r="E7" s="217"/>
      <c r="F7" s="218"/>
      <c r="G7" s="218"/>
      <c r="H7" s="218"/>
      <c r="I7" s="99"/>
      <c r="J7" s="57"/>
      <c r="K7" s="57"/>
      <c r="L7" s="57"/>
      <c r="M7" s="57"/>
      <c r="N7" s="6"/>
      <c r="V7" s="92" t="s">
        <v>20</v>
      </c>
    </row>
    <row r="8" spans="1:22" x14ac:dyDescent="0.2">
      <c r="A8" s="6"/>
      <c r="B8" s="217"/>
      <c r="C8" s="218"/>
      <c r="D8" s="219"/>
      <c r="E8" s="217"/>
      <c r="F8" s="218"/>
      <c r="G8" s="218"/>
      <c r="H8" s="218"/>
      <c r="I8" s="99"/>
      <c r="J8" s="57"/>
      <c r="K8" s="57"/>
      <c r="L8" s="57"/>
      <c r="M8" s="57"/>
      <c r="N8" s="6"/>
      <c r="V8" s="92" t="s">
        <v>22</v>
      </c>
    </row>
    <row r="9" spans="1:22" x14ac:dyDescent="0.2">
      <c r="A9" s="6"/>
      <c r="B9" s="217"/>
      <c r="C9" s="218"/>
      <c r="D9" s="219"/>
      <c r="E9" s="217"/>
      <c r="F9" s="218"/>
      <c r="G9" s="218"/>
      <c r="H9" s="218"/>
      <c r="I9" s="99"/>
      <c r="J9" s="57"/>
      <c r="K9" s="57"/>
      <c r="L9" s="57"/>
      <c r="M9" s="57"/>
      <c r="N9" s="6"/>
      <c r="V9" s="92" t="s">
        <v>24</v>
      </c>
    </row>
    <row r="10" spans="1:22" x14ac:dyDescent="0.2">
      <c r="A10" s="6"/>
      <c r="B10" s="217"/>
      <c r="C10" s="218"/>
      <c r="D10" s="219"/>
      <c r="E10" s="217"/>
      <c r="F10" s="218"/>
      <c r="G10" s="218"/>
      <c r="H10" s="218"/>
      <c r="I10" s="99"/>
      <c r="J10" s="57"/>
      <c r="K10" s="57"/>
      <c r="L10" s="57"/>
      <c r="M10" s="57"/>
      <c r="N10" s="6"/>
      <c r="V10" s="92" t="s">
        <v>26</v>
      </c>
    </row>
    <row r="11" spans="1:22" x14ac:dyDescent="0.2">
      <c r="A11" s="6"/>
      <c r="B11" s="217"/>
      <c r="C11" s="218"/>
      <c r="D11" s="219"/>
      <c r="E11" s="217"/>
      <c r="F11" s="218"/>
      <c r="G11" s="218"/>
      <c r="H11" s="218"/>
      <c r="I11" s="99"/>
      <c r="J11" s="57"/>
      <c r="K11" s="57"/>
      <c r="L11" s="57"/>
      <c r="M11" s="57"/>
      <c r="N11" s="6"/>
      <c r="V11" s="92" t="s">
        <v>145</v>
      </c>
    </row>
    <row r="12" spans="1:22" x14ac:dyDescent="0.2">
      <c r="A12" s="6"/>
      <c r="B12" s="217"/>
      <c r="C12" s="218"/>
      <c r="D12" s="219"/>
      <c r="E12" s="217"/>
      <c r="F12" s="218"/>
      <c r="G12" s="218"/>
      <c r="H12" s="218"/>
      <c r="I12" s="99"/>
      <c r="J12" s="57"/>
      <c r="K12" s="57"/>
      <c r="L12" s="57"/>
      <c r="M12" s="57"/>
      <c r="N12" s="6"/>
      <c r="V12" s="92" t="s">
        <v>32</v>
      </c>
    </row>
    <row r="13" spans="1:22" x14ac:dyDescent="0.2">
      <c r="A13" s="6"/>
      <c r="B13" s="217"/>
      <c r="C13" s="218"/>
      <c r="D13" s="219"/>
      <c r="E13" s="217"/>
      <c r="F13" s="218"/>
      <c r="G13" s="218"/>
      <c r="H13" s="218"/>
      <c r="I13" s="99"/>
      <c r="J13" s="57"/>
      <c r="K13" s="57"/>
      <c r="L13" s="57"/>
      <c r="M13" s="57"/>
      <c r="N13" s="6"/>
      <c r="V13" s="92" t="s">
        <v>34</v>
      </c>
    </row>
    <row r="14" spans="1:22" x14ac:dyDescent="0.2">
      <c r="A14" s="6"/>
      <c r="B14" s="217"/>
      <c r="C14" s="218"/>
      <c r="D14" s="219"/>
      <c r="E14" s="217"/>
      <c r="F14" s="218"/>
      <c r="G14" s="218"/>
      <c r="H14" s="218"/>
      <c r="I14" s="99"/>
      <c r="J14" s="57"/>
      <c r="K14" s="57"/>
      <c r="L14" s="57"/>
      <c r="M14" s="57"/>
      <c r="N14" s="6"/>
      <c r="V14" s="92" t="s">
        <v>36</v>
      </c>
    </row>
    <row r="15" spans="1:22" x14ac:dyDescent="0.2">
      <c r="A15" s="6"/>
      <c r="B15" s="220"/>
      <c r="C15" s="221"/>
      <c r="D15" s="222"/>
      <c r="E15" s="220"/>
      <c r="F15" s="221"/>
      <c r="G15" s="221"/>
      <c r="H15" s="221"/>
      <c r="I15" s="100"/>
      <c r="J15" s="58"/>
      <c r="K15" s="58"/>
      <c r="L15" s="58"/>
      <c r="M15" s="58"/>
      <c r="N15" s="6"/>
      <c r="V15" s="92" t="s">
        <v>38</v>
      </c>
    </row>
    <row r="16" spans="1:22" x14ac:dyDescent="0.2">
      <c r="A16" s="6"/>
      <c r="B16" s="6"/>
      <c r="C16" s="6"/>
      <c r="D16" s="6"/>
      <c r="E16" s="6"/>
      <c r="F16" s="6"/>
      <c r="G16" s="6"/>
      <c r="H16" s="6"/>
      <c r="I16" s="6"/>
      <c r="J16" s="6"/>
      <c r="K16" s="6"/>
      <c r="L16" s="6"/>
      <c r="M16" s="6"/>
      <c r="N16" s="6"/>
      <c r="V16" s="92" t="s">
        <v>40</v>
      </c>
    </row>
    <row r="17" spans="1:22" x14ac:dyDescent="0.2">
      <c r="A17" s="6"/>
      <c r="B17" s="7" t="s">
        <v>121</v>
      </c>
      <c r="C17" s="6"/>
      <c r="D17" s="6"/>
      <c r="E17" s="54"/>
      <c r="F17" s="54"/>
      <c r="G17" s="54"/>
      <c r="H17" s="54"/>
      <c r="I17" s="54"/>
      <c r="J17" s="54"/>
      <c r="K17" s="54" t="s">
        <v>113</v>
      </c>
      <c r="L17" s="54"/>
      <c r="M17" s="54"/>
      <c r="N17" s="6"/>
      <c r="V17" s="92" t="s">
        <v>146</v>
      </c>
    </row>
    <row r="18" spans="1:22" ht="30" x14ac:dyDescent="0.2">
      <c r="A18" s="6"/>
      <c r="B18" s="54" t="s">
        <v>114</v>
      </c>
      <c r="C18" s="54"/>
      <c r="D18" s="54"/>
      <c r="E18" s="54" t="s">
        <v>115</v>
      </c>
      <c r="F18" s="54"/>
      <c r="G18" s="54"/>
      <c r="H18" s="54"/>
      <c r="I18" s="55" t="s">
        <v>116</v>
      </c>
      <c r="J18" s="55" t="s">
        <v>117</v>
      </c>
      <c r="K18" s="54" t="s">
        <v>118</v>
      </c>
      <c r="L18" s="54" t="s">
        <v>119</v>
      </c>
      <c r="M18" s="54" t="s">
        <v>120</v>
      </c>
      <c r="N18" s="6"/>
      <c r="V18" s="92" t="s">
        <v>44</v>
      </c>
    </row>
    <row r="19" spans="1:22" x14ac:dyDescent="0.2">
      <c r="A19" s="6"/>
      <c r="B19" s="227"/>
      <c r="C19" s="228"/>
      <c r="D19" s="229"/>
      <c r="E19" s="230"/>
      <c r="F19" s="231"/>
      <c r="G19" s="231"/>
      <c r="H19" s="231"/>
      <c r="I19" s="98"/>
      <c r="J19" s="56"/>
      <c r="K19" s="56"/>
      <c r="L19" s="56"/>
      <c r="M19" s="56"/>
      <c r="N19" s="6"/>
      <c r="V19" s="92" t="s">
        <v>46</v>
      </c>
    </row>
    <row r="20" spans="1:22" x14ac:dyDescent="0.2">
      <c r="A20" s="6"/>
      <c r="B20" s="217"/>
      <c r="C20" s="218"/>
      <c r="D20" s="219"/>
      <c r="E20" s="217"/>
      <c r="F20" s="218"/>
      <c r="G20" s="218"/>
      <c r="H20" s="218"/>
      <c r="I20" s="99"/>
      <c r="J20" s="57"/>
      <c r="K20" s="57"/>
      <c r="L20" s="57"/>
      <c r="M20" s="57"/>
      <c r="N20" s="6"/>
      <c r="V20" s="92" t="s">
        <v>48</v>
      </c>
    </row>
    <row r="21" spans="1:22" x14ac:dyDescent="0.2">
      <c r="A21" s="6"/>
      <c r="B21" s="217"/>
      <c r="C21" s="218"/>
      <c r="D21" s="219"/>
      <c r="E21" s="217"/>
      <c r="F21" s="218"/>
      <c r="G21" s="218"/>
      <c r="H21" s="218"/>
      <c r="I21" s="99"/>
      <c r="J21" s="57"/>
      <c r="K21" s="57"/>
      <c r="L21" s="57"/>
      <c r="M21" s="57"/>
      <c r="N21" s="6"/>
      <c r="V21" s="92" t="s">
        <v>51</v>
      </c>
    </row>
    <row r="22" spans="1:22" x14ac:dyDescent="0.2">
      <c r="A22" s="6"/>
      <c r="B22" s="217"/>
      <c r="C22" s="218"/>
      <c r="D22" s="219"/>
      <c r="E22" s="217"/>
      <c r="F22" s="218"/>
      <c r="G22" s="218"/>
      <c r="H22" s="218"/>
      <c r="I22" s="99"/>
      <c r="J22" s="57"/>
      <c r="K22" s="57"/>
      <c r="L22" s="57"/>
      <c r="M22" s="57"/>
      <c r="N22" s="6"/>
      <c r="V22" s="92" t="s">
        <v>53</v>
      </c>
    </row>
    <row r="23" spans="1:22" x14ac:dyDescent="0.2">
      <c r="A23" s="6"/>
      <c r="B23" s="217"/>
      <c r="C23" s="218"/>
      <c r="D23" s="219"/>
      <c r="E23" s="217"/>
      <c r="F23" s="218"/>
      <c r="G23" s="218"/>
      <c r="H23" s="218"/>
      <c r="I23" s="99"/>
      <c r="J23" s="57"/>
      <c r="K23" s="57"/>
      <c r="L23" s="57"/>
      <c r="M23" s="57"/>
      <c r="N23" s="6"/>
      <c r="V23" s="92" t="s">
        <v>55</v>
      </c>
    </row>
    <row r="24" spans="1:22" x14ac:dyDescent="0.2">
      <c r="A24" s="6"/>
      <c r="B24" s="217"/>
      <c r="C24" s="218"/>
      <c r="D24" s="219"/>
      <c r="E24" s="217"/>
      <c r="F24" s="218"/>
      <c r="G24" s="218"/>
      <c r="H24" s="218"/>
      <c r="I24" s="99"/>
      <c r="J24" s="57"/>
      <c r="K24" s="57"/>
      <c r="L24" s="57"/>
      <c r="M24" s="57"/>
      <c r="N24" s="6"/>
      <c r="V24" s="92" t="s">
        <v>57</v>
      </c>
    </row>
    <row r="25" spans="1:22" x14ac:dyDescent="0.2">
      <c r="A25" s="6"/>
      <c r="B25" s="217"/>
      <c r="C25" s="218"/>
      <c r="D25" s="219"/>
      <c r="E25" s="217"/>
      <c r="F25" s="218"/>
      <c r="G25" s="218"/>
      <c r="H25" s="218"/>
      <c r="I25" s="99"/>
      <c r="J25" s="57"/>
      <c r="K25" s="57"/>
      <c r="L25" s="57"/>
      <c r="M25" s="57"/>
      <c r="N25" s="6"/>
      <c r="V25" s="92" t="s">
        <v>59</v>
      </c>
    </row>
    <row r="26" spans="1:22" x14ac:dyDescent="0.2">
      <c r="A26" s="6"/>
      <c r="B26" s="217"/>
      <c r="C26" s="218"/>
      <c r="D26" s="219"/>
      <c r="E26" s="217"/>
      <c r="F26" s="218"/>
      <c r="G26" s="218"/>
      <c r="H26" s="218"/>
      <c r="I26" s="99"/>
      <c r="J26" s="57"/>
      <c r="K26" s="57"/>
      <c r="L26" s="57"/>
      <c r="M26" s="57"/>
      <c r="N26" s="6"/>
      <c r="V26" s="92" t="s">
        <v>61</v>
      </c>
    </row>
    <row r="27" spans="1:22" x14ac:dyDescent="0.2">
      <c r="A27" s="6"/>
      <c r="B27" s="217"/>
      <c r="C27" s="218"/>
      <c r="D27" s="219"/>
      <c r="E27" s="217"/>
      <c r="F27" s="218"/>
      <c r="G27" s="218"/>
      <c r="H27" s="218"/>
      <c r="I27" s="99"/>
      <c r="J27" s="57"/>
      <c r="K27" s="57"/>
      <c r="L27" s="57"/>
      <c r="M27" s="57"/>
      <c r="N27" s="6"/>
      <c r="V27" s="92" t="s">
        <v>63</v>
      </c>
    </row>
    <row r="28" spans="1:22" x14ac:dyDescent="0.2">
      <c r="A28" s="6"/>
      <c r="B28" s="220"/>
      <c r="C28" s="221"/>
      <c r="D28" s="222"/>
      <c r="E28" s="220"/>
      <c r="F28" s="221"/>
      <c r="G28" s="221"/>
      <c r="H28" s="221"/>
      <c r="I28" s="100"/>
      <c r="J28" s="58"/>
      <c r="K28" s="58"/>
      <c r="L28" s="58"/>
      <c r="M28" s="58"/>
      <c r="N28" s="6"/>
      <c r="V28" s="92" t="s">
        <v>65</v>
      </c>
    </row>
    <row r="29" spans="1:22" x14ac:dyDescent="0.2">
      <c r="A29" s="6"/>
      <c r="B29" s="6"/>
      <c r="C29" s="6"/>
      <c r="D29" s="6"/>
      <c r="E29" s="6"/>
      <c r="F29" s="6"/>
      <c r="G29" s="6"/>
      <c r="H29" s="6"/>
      <c r="I29" s="6"/>
      <c r="J29" s="6"/>
      <c r="K29" s="6"/>
      <c r="L29" s="6"/>
      <c r="M29" s="6"/>
      <c r="N29" s="6"/>
      <c r="V29" s="92" t="s">
        <v>67</v>
      </c>
    </row>
    <row r="30" spans="1:22" x14ac:dyDescent="0.2">
      <c r="A30" s="6"/>
      <c r="B30" s="7" t="s">
        <v>122</v>
      </c>
      <c r="C30" s="6"/>
      <c r="D30" s="6"/>
      <c r="E30" s="54"/>
      <c r="F30" s="54"/>
      <c r="G30" s="54"/>
      <c r="H30" s="54"/>
      <c r="I30" s="54"/>
      <c r="J30" s="54"/>
      <c r="K30" s="54" t="s">
        <v>123</v>
      </c>
      <c r="L30" s="54"/>
      <c r="M30" s="54"/>
      <c r="N30" s="6"/>
      <c r="V30" s="92" t="s">
        <v>69</v>
      </c>
    </row>
    <row r="31" spans="1:22" ht="30" x14ac:dyDescent="0.2">
      <c r="A31" s="6"/>
      <c r="B31" s="54" t="s">
        <v>124</v>
      </c>
      <c r="C31" s="54"/>
      <c r="D31" s="54"/>
      <c r="E31" s="54" t="s">
        <v>125</v>
      </c>
      <c r="F31" s="54"/>
      <c r="G31" s="54"/>
      <c r="H31" s="54"/>
      <c r="I31" s="55" t="s">
        <v>116</v>
      </c>
      <c r="J31" s="55" t="s">
        <v>117</v>
      </c>
      <c r="K31" s="54" t="s">
        <v>118</v>
      </c>
      <c r="L31" s="54" t="s">
        <v>119</v>
      </c>
      <c r="M31" s="54" t="s">
        <v>120</v>
      </c>
      <c r="N31" s="6"/>
      <c r="V31" s="92" t="s">
        <v>71</v>
      </c>
    </row>
    <row r="32" spans="1:22" x14ac:dyDescent="0.2">
      <c r="A32" s="6"/>
      <c r="B32" s="227"/>
      <c r="C32" s="228"/>
      <c r="D32" s="229"/>
      <c r="E32" s="227"/>
      <c r="F32" s="228"/>
      <c r="G32" s="228"/>
      <c r="H32" s="228"/>
      <c r="I32" s="98"/>
      <c r="J32" s="56"/>
      <c r="K32" s="56"/>
      <c r="L32" s="56"/>
      <c r="M32" s="56"/>
      <c r="N32" s="6"/>
      <c r="V32" s="92" t="s">
        <v>73</v>
      </c>
    </row>
    <row r="33" spans="1:22" x14ac:dyDescent="0.2">
      <c r="A33" s="6"/>
      <c r="B33" s="217"/>
      <c r="C33" s="218"/>
      <c r="D33" s="219"/>
      <c r="E33" s="217"/>
      <c r="F33" s="218"/>
      <c r="G33" s="218"/>
      <c r="H33" s="218"/>
      <c r="I33" s="99"/>
      <c r="J33" s="57"/>
      <c r="K33" s="57"/>
      <c r="L33" s="57"/>
      <c r="M33" s="57"/>
      <c r="N33" s="6"/>
      <c r="V33" s="92" t="s">
        <v>75</v>
      </c>
    </row>
    <row r="34" spans="1:22" x14ac:dyDescent="0.2">
      <c r="A34" s="6"/>
      <c r="B34" s="217"/>
      <c r="C34" s="218"/>
      <c r="D34" s="219"/>
      <c r="E34" s="217"/>
      <c r="F34" s="218"/>
      <c r="G34" s="218"/>
      <c r="H34" s="218"/>
      <c r="I34" s="99"/>
      <c r="J34" s="57"/>
      <c r="K34" s="57"/>
      <c r="L34" s="57"/>
      <c r="M34" s="57"/>
      <c r="N34" s="6"/>
    </row>
    <row r="35" spans="1:22" x14ac:dyDescent="0.2">
      <c r="A35" s="6"/>
      <c r="B35" s="217"/>
      <c r="C35" s="218"/>
      <c r="D35" s="219"/>
      <c r="E35" s="217"/>
      <c r="F35" s="218"/>
      <c r="G35" s="218"/>
      <c r="H35" s="218"/>
      <c r="I35" s="99"/>
      <c r="J35" s="57"/>
      <c r="K35" s="57"/>
      <c r="L35" s="57"/>
      <c r="M35" s="57"/>
      <c r="N35" s="6"/>
    </row>
    <row r="36" spans="1:22" x14ac:dyDescent="0.2">
      <c r="A36" s="6"/>
      <c r="B36" s="217"/>
      <c r="C36" s="218"/>
      <c r="D36" s="219"/>
      <c r="E36" s="217"/>
      <c r="F36" s="218"/>
      <c r="G36" s="218"/>
      <c r="H36" s="218"/>
      <c r="I36" s="99"/>
      <c r="J36" s="57"/>
      <c r="K36" s="57"/>
      <c r="L36" s="57"/>
      <c r="M36" s="57"/>
      <c r="N36" s="6"/>
    </row>
    <row r="37" spans="1:22" x14ac:dyDescent="0.2">
      <c r="A37" s="6"/>
      <c r="B37" s="217"/>
      <c r="C37" s="218"/>
      <c r="D37" s="219"/>
      <c r="E37" s="217"/>
      <c r="F37" s="218"/>
      <c r="G37" s="218"/>
      <c r="H37" s="218"/>
      <c r="I37" s="99"/>
      <c r="J37" s="57"/>
      <c r="K37" s="57"/>
      <c r="L37" s="57"/>
      <c r="M37" s="57"/>
      <c r="N37" s="6"/>
    </row>
    <row r="38" spans="1:22" x14ac:dyDescent="0.2">
      <c r="A38" s="6"/>
      <c r="B38" s="217"/>
      <c r="C38" s="218"/>
      <c r="D38" s="219"/>
      <c r="E38" s="217"/>
      <c r="F38" s="218"/>
      <c r="G38" s="218"/>
      <c r="H38" s="218"/>
      <c r="I38" s="99"/>
      <c r="J38" s="57"/>
      <c r="K38" s="57"/>
      <c r="L38" s="57"/>
      <c r="M38" s="57"/>
      <c r="N38" s="6"/>
    </row>
    <row r="39" spans="1:22" x14ac:dyDescent="0.2">
      <c r="A39" s="6"/>
      <c r="B39" s="217"/>
      <c r="C39" s="218"/>
      <c r="D39" s="219"/>
      <c r="E39" s="217"/>
      <c r="F39" s="218"/>
      <c r="G39" s="218"/>
      <c r="H39" s="218"/>
      <c r="I39" s="99"/>
      <c r="J39" s="57"/>
      <c r="K39" s="57"/>
      <c r="L39" s="57"/>
      <c r="M39" s="57"/>
      <c r="N39" s="6"/>
    </row>
    <row r="40" spans="1:22" x14ac:dyDescent="0.2">
      <c r="A40" s="6"/>
      <c r="B40" s="217"/>
      <c r="C40" s="218"/>
      <c r="D40" s="219"/>
      <c r="E40" s="217"/>
      <c r="F40" s="218"/>
      <c r="G40" s="218"/>
      <c r="H40" s="218"/>
      <c r="I40" s="99"/>
      <c r="J40" s="57"/>
      <c r="K40" s="57"/>
      <c r="L40" s="57"/>
      <c r="M40" s="57"/>
      <c r="N40" s="6"/>
    </row>
    <row r="41" spans="1:22" x14ac:dyDescent="0.2">
      <c r="A41" s="6"/>
      <c r="B41" s="220"/>
      <c r="C41" s="221"/>
      <c r="D41" s="222"/>
      <c r="E41" s="220"/>
      <c r="F41" s="221"/>
      <c r="G41" s="221"/>
      <c r="H41" s="221"/>
      <c r="I41" s="100"/>
      <c r="J41" s="58"/>
      <c r="K41" s="58"/>
      <c r="L41" s="58"/>
      <c r="M41" s="58"/>
      <c r="N41" s="6"/>
    </row>
    <row r="42" spans="1:22" x14ac:dyDescent="0.2">
      <c r="A42" s="6"/>
      <c r="B42" s="6"/>
      <c r="C42" s="6"/>
      <c r="D42" s="6"/>
      <c r="E42" s="6"/>
      <c r="F42" s="6"/>
      <c r="G42" s="6"/>
      <c r="H42" s="6"/>
      <c r="I42" s="6"/>
      <c r="J42" s="6"/>
      <c r="K42" s="6"/>
      <c r="L42" s="6"/>
      <c r="M42" s="6"/>
      <c r="N42" s="6"/>
    </row>
    <row r="43" spans="1:22" x14ac:dyDescent="0.2">
      <c r="A43" s="6"/>
      <c r="B43" s="7" t="s">
        <v>126</v>
      </c>
      <c r="C43" s="6"/>
      <c r="D43" s="6"/>
      <c r="E43" s="54"/>
      <c r="F43" s="54"/>
      <c r="G43" s="54"/>
      <c r="H43" s="54"/>
      <c r="I43" s="54"/>
      <c r="J43" s="54"/>
      <c r="K43" s="54" t="s">
        <v>127</v>
      </c>
      <c r="L43" s="54"/>
      <c r="M43" s="54"/>
      <c r="N43" s="6"/>
    </row>
    <row r="44" spans="1:22" ht="30" x14ac:dyDescent="0.2">
      <c r="A44" s="6"/>
      <c r="B44" s="54" t="s">
        <v>128</v>
      </c>
      <c r="C44" s="54"/>
      <c r="D44" s="54"/>
      <c r="E44" s="54" t="s">
        <v>149</v>
      </c>
      <c r="F44" s="54"/>
      <c r="G44" s="54"/>
      <c r="H44" s="54"/>
      <c r="I44" s="55" t="s">
        <v>116</v>
      </c>
      <c r="J44" s="55" t="s">
        <v>117</v>
      </c>
      <c r="K44" s="54" t="s">
        <v>118</v>
      </c>
      <c r="L44" s="54" t="s">
        <v>119</v>
      </c>
      <c r="M44" s="54" t="s">
        <v>120</v>
      </c>
      <c r="N44" s="6"/>
    </row>
    <row r="45" spans="1:22" x14ac:dyDescent="0.2">
      <c r="A45" s="6"/>
      <c r="B45" s="227"/>
      <c r="C45" s="228"/>
      <c r="D45" s="229"/>
      <c r="E45" s="227"/>
      <c r="F45" s="228"/>
      <c r="G45" s="228"/>
      <c r="H45" s="228"/>
      <c r="I45" s="98"/>
      <c r="J45" s="56"/>
      <c r="K45" s="56"/>
      <c r="L45" s="56"/>
      <c r="M45" s="56"/>
      <c r="N45" s="6"/>
    </row>
    <row r="46" spans="1:22" x14ac:dyDescent="0.2">
      <c r="A46" s="6"/>
      <c r="B46" s="217"/>
      <c r="C46" s="218"/>
      <c r="D46" s="219"/>
      <c r="E46" s="217"/>
      <c r="F46" s="218"/>
      <c r="G46" s="218"/>
      <c r="H46" s="218"/>
      <c r="I46" s="99"/>
      <c r="J46" s="57"/>
      <c r="K46" s="57"/>
      <c r="L46" s="57"/>
      <c r="M46" s="57"/>
      <c r="N46" s="6"/>
    </row>
    <row r="47" spans="1:22" x14ac:dyDescent="0.2">
      <c r="A47" s="6"/>
      <c r="B47" s="217"/>
      <c r="C47" s="218"/>
      <c r="D47" s="219"/>
      <c r="E47" s="217"/>
      <c r="F47" s="218"/>
      <c r="G47" s="218"/>
      <c r="H47" s="218"/>
      <c r="I47" s="99"/>
      <c r="J47" s="57"/>
      <c r="K47" s="57"/>
      <c r="L47" s="57"/>
      <c r="M47" s="57"/>
      <c r="N47" s="6"/>
    </row>
    <row r="48" spans="1:22" x14ac:dyDescent="0.2">
      <c r="A48" s="6"/>
      <c r="B48" s="217"/>
      <c r="C48" s="218"/>
      <c r="D48" s="219"/>
      <c r="E48" s="217"/>
      <c r="F48" s="218"/>
      <c r="G48" s="218"/>
      <c r="H48" s="218"/>
      <c r="I48" s="99"/>
      <c r="J48" s="57"/>
      <c r="K48" s="57"/>
      <c r="L48" s="57"/>
      <c r="M48" s="57"/>
      <c r="N48" s="6"/>
    </row>
    <row r="49" spans="1:14" x14ac:dyDescent="0.2">
      <c r="A49" s="6"/>
      <c r="B49" s="217"/>
      <c r="C49" s="218"/>
      <c r="D49" s="219"/>
      <c r="E49" s="217"/>
      <c r="F49" s="218"/>
      <c r="G49" s="218"/>
      <c r="H49" s="218"/>
      <c r="I49" s="99"/>
      <c r="J49" s="57"/>
      <c r="K49" s="57"/>
      <c r="L49" s="57"/>
      <c r="M49" s="57"/>
      <c r="N49" s="6"/>
    </row>
    <row r="50" spans="1:14" x14ac:dyDescent="0.2">
      <c r="A50" s="6"/>
      <c r="B50" s="217"/>
      <c r="C50" s="218"/>
      <c r="D50" s="219"/>
      <c r="E50" s="217"/>
      <c r="F50" s="218"/>
      <c r="G50" s="218"/>
      <c r="H50" s="218"/>
      <c r="I50" s="99"/>
      <c r="J50" s="57"/>
      <c r="K50" s="57"/>
      <c r="L50" s="57"/>
      <c r="M50" s="57"/>
      <c r="N50" s="6"/>
    </row>
    <row r="51" spans="1:14" x14ac:dyDescent="0.2">
      <c r="A51" s="6"/>
      <c r="B51" s="217"/>
      <c r="C51" s="218"/>
      <c r="D51" s="219"/>
      <c r="E51" s="217"/>
      <c r="F51" s="218"/>
      <c r="G51" s="218"/>
      <c r="H51" s="218"/>
      <c r="I51" s="99"/>
      <c r="J51" s="57"/>
      <c r="K51" s="57"/>
      <c r="L51" s="57"/>
      <c r="M51" s="57"/>
      <c r="N51" s="6"/>
    </row>
    <row r="52" spans="1:14" x14ac:dyDescent="0.2">
      <c r="A52" s="6"/>
      <c r="B52" s="217"/>
      <c r="C52" s="218"/>
      <c r="D52" s="219"/>
      <c r="E52" s="217"/>
      <c r="F52" s="218"/>
      <c r="G52" s="218"/>
      <c r="H52" s="218"/>
      <c r="I52" s="99"/>
      <c r="J52" s="57"/>
      <c r="K52" s="57"/>
      <c r="L52" s="57"/>
      <c r="M52" s="57"/>
      <c r="N52" s="6"/>
    </row>
    <row r="53" spans="1:14" x14ac:dyDescent="0.2">
      <c r="A53" s="6"/>
      <c r="B53" s="217"/>
      <c r="C53" s="218"/>
      <c r="D53" s="219"/>
      <c r="E53" s="217"/>
      <c r="F53" s="218"/>
      <c r="G53" s="218"/>
      <c r="H53" s="218"/>
      <c r="I53" s="99"/>
      <c r="J53" s="57"/>
      <c r="K53" s="57"/>
      <c r="L53" s="57"/>
      <c r="M53" s="57"/>
      <c r="N53" s="6"/>
    </row>
    <row r="54" spans="1:14" x14ac:dyDescent="0.2">
      <c r="A54" s="6"/>
      <c r="B54" s="220"/>
      <c r="C54" s="221"/>
      <c r="D54" s="222"/>
      <c r="E54" s="220"/>
      <c r="F54" s="221"/>
      <c r="G54" s="221"/>
      <c r="H54" s="221"/>
      <c r="I54" s="100"/>
      <c r="J54" s="58"/>
      <c r="K54" s="58"/>
      <c r="L54" s="58"/>
      <c r="M54" s="58"/>
      <c r="N54" s="6"/>
    </row>
    <row r="55" spans="1:14" x14ac:dyDescent="0.2">
      <c r="A55" s="6"/>
      <c r="B55" s="6"/>
      <c r="C55" s="6"/>
      <c r="D55" s="6"/>
      <c r="E55" s="6"/>
      <c r="F55" s="6"/>
      <c r="G55" s="6"/>
      <c r="H55" s="6"/>
      <c r="I55" s="6"/>
      <c r="J55" s="6"/>
      <c r="K55" s="6"/>
      <c r="L55" s="6"/>
      <c r="M55" s="6"/>
      <c r="N55" s="6"/>
    </row>
    <row r="56" spans="1:14" x14ac:dyDescent="0.2">
      <c r="A56" s="6"/>
      <c r="B56" s="7" t="s">
        <v>129</v>
      </c>
      <c r="C56" s="6"/>
      <c r="D56" s="6"/>
      <c r="E56" s="54"/>
      <c r="F56" s="54"/>
      <c r="G56" s="54"/>
      <c r="H56" s="54"/>
      <c r="I56" s="54"/>
      <c r="J56" s="54"/>
      <c r="K56" s="54" t="s">
        <v>130</v>
      </c>
      <c r="L56" s="54"/>
      <c r="M56" s="54"/>
      <c r="N56" s="6"/>
    </row>
    <row r="57" spans="1:14" ht="30" x14ac:dyDescent="0.2">
      <c r="A57" s="6"/>
      <c r="B57" s="54" t="s">
        <v>131</v>
      </c>
      <c r="C57" s="54"/>
      <c r="D57" s="54"/>
      <c r="E57" s="54" t="s">
        <v>132</v>
      </c>
      <c r="F57" s="54"/>
      <c r="G57" s="54"/>
      <c r="H57" s="54"/>
      <c r="I57" s="55" t="s">
        <v>116</v>
      </c>
      <c r="J57" s="55" t="s">
        <v>117</v>
      </c>
      <c r="K57" s="54" t="s">
        <v>118</v>
      </c>
      <c r="L57" s="54" t="s">
        <v>119</v>
      </c>
      <c r="M57" s="54" t="s">
        <v>120</v>
      </c>
      <c r="N57" s="6"/>
    </row>
    <row r="58" spans="1:14" x14ac:dyDescent="0.2">
      <c r="A58" s="6"/>
      <c r="B58" s="227"/>
      <c r="C58" s="228"/>
      <c r="D58" s="229"/>
      <c r="E58" s="227"/>
      <c r="F58" s="228"/>
      <c r="G58" s="228"/>
      <c r="H58" s="228"/>
      <c r="I58" s="98"/>
      <c r="J58" s="56"/>
      <c r="K58" s="56"/>
      <c r="L58" s="56"/>
      <c r="M58" s="56"/>
      <c r="N58" s="6"/>
    </row>
    <row r="59" spans="1:14" x14ac:dyDescent="0.2">
      <c r="A59" s="6"/>
      <c r="B59" s="217"/>
      <c r="C59" s="218"/>
      <c r="D59" s="219"/>
      <c r="E59" s="217"/>
      <c r="F59" s="218"/>
      <c r="G59" s="218"/>
      <c r="H59" s="218"/>
      <c r="I59" s="99"/>
      <c r="J59" s="57"/>
      <c r="K59" s="57"/>
      <c r="L59" s="57"/>
      <c r="M59" s="57"/>
      <c r="N59" s="6"/>
    </row>
    <row r="60" spans="1:14" x14ac:dyDescent="0.2">
      <c r="A60" s="6"/>
      <c r="B60" s="217"/>
      <c r="C60" s="218"/>
      <c r="D60" s="219"/>
      <c r="E60" s="217"/>
      <c r="F60" s="218"/>
      <c r="G60" s="218"/>
      <c r="H60" s="218"/>
      <c r="I60" s="99"/>
      <c r="J60" s="57"/>
      <c r="K60" s="57"/>
      <c r="L60" s="57"/>
      <c r="M60" s="57"/>
      <c r="N60" s="6"/>
    </row>
    <row r="61" spans="1:14" x14ac:dyDescent="0.2">
      <c r="A61" s="6"/>
      <c r="B61" s="217"/>
      <c r="C61" s="218"/>
      <c r="D61" s="219"/>
      <c r="E61" s="217"/>
      <c r="F61" s="218"/>
      <c r="G61" s="218"/>
      <c r="H61" s="218"/>
      <c r="I61" s="99"/>
      <c r="J61" s="57"/>
      <c r="K61" s="57"/>
      <c r="L61" s="57"/>
      <c r="M61" s="57"/>
      <c r="N61" s="6"/>
    </row>
    <row r="62" spans="1:14" x14ac:dyDescent="0.2">
      <c r="A62" s="6"/>
      <c r="B62" s="217"/>
      <c r="C62" s="218"/>
      <c r="D62" s="219"/>
      <c r="E62" s="217"/>
      <c r="F62" s="218"/>
      <c r="G62" s="218"/>
      <c r="H62" s="218"/>
      <c r="I62" s="99"/>
      <c r="J62" s="57"/>
      <c r="K62" s="57"/>
      <c r="L62" s="57"/>
      <c r="M62" s="57"/>
      <c r="N62" s="6"/>
    </row>
    <row r="63" spans="1:14" x14ac:dyDescent="0.2">
      <c r="A63" s="6"/>
      <c r="B63" s="217"/>
      <c r="C63" s="218"/>
      <c r="D63" s="219"/>
      <c r="E63" s="217"/>
      <c r="F63" s="218"/>
      <c r="G63" s="218"/>
      <c r="H63" s="218"/>
      <c r="I63" s="99"/>
      <c r="J63" s="57"/>
      <c r="K63" s="57"/>
      <c r="L63" s="57"/>
      <c r="M63" s="57"/>
      <c r="N63" s="6"/>
    </row>
    <row r="64" spans="1:14" x14ac:dyDescent="0.2">
      <c r="A64" s="6"/>
      <c r="B64" s="217"/>
      <c r="C64" s="218"/>
      <c r="D64" s="219"/>
      <c r="E64" s="217"/>
      <c r="F64" s="218"/>
      <c r="G64" s="218"/>
      <c r="H64" s="218"/>
      <c r="I64" s="99"/>
      <c r="J64" s="57"/>
      <c r="K64" s="57"/>
      <c r="L64" s="57"/>
      <c r="M64" s="57"/>
      <c r="N64" s="6"/>
    </row>
    <row r="65" spans="1:14" x14ac:dyDescent="0.2">
      <c r="A65" s="6"/>
      <c r="B65" s="217"/>
      <c r="C65" s="218"/>
      <c r="D65" s="219"/>
      <c r="E65" s="217"/>
      <c r="F65" s="218"/>
      <c r="G65" s="218"/>
      <c r="H65" s="218"/>
      <c r="I65" s="99"/>
      <c r="J65" s="57"/>
      <c r="K65" s="57"/>
      <c r="L65" s="57"/>
      <c r="M65" s="57"/>
      <c r="N65" s="6"/>
    </row>
    <row r="66" spans="1:14" x14ac:dyDescent="0.2">
      <c r="A66" s="6"/>
      <c r="B66" s="217"/>
      <c r="C66" s="218"/>
      <c r="D66" s="219"/>
      <c r="E66" s="217"/>
      <c r="F66" s="218"/>
      <c r="G66" s="218"/>
      <c r="H66" s="218"/>
      <c r="I66" s="99"/>
      <c r="J66" s="57"/>
      <c r="K66" s="57"/>
      <c r="L66" s="57"/>
      <c r="M66" s="57"/>
      <c r="N66" s="6"/>
    </row>
    <row r="67" spans="1:14" x14ac:dyDescent="0.2">
      <c r="A67" s="6"/>
      <c r="B67" s="220"/>
      <c r="C67" s="221"/>
      <c r="D67" s="222"/>
      <c r="E67" s="220"/>
      <c r="F67" s="221"/>
      <c r="G67" s="221"/>
      <c r="H67" s="221"/>
      <c r="I67" s="100"/>
      <c r="J67" s="58"/>
      <c r="K67" s="58"/>
      <c r="L67" s="58"/>
      <c r="M67" s="58"/>
      <c r="N67" s="6"/>
    </row>
    <row r="68" spans="1:14" x14ac:dyDescent="0.2">
      <c r="A68" s="6"/>
      <c r="B68" s="6"/>
      <c r="C68" s="6"/>
      <c r="D68" s="6"/>
      <c r="E68" s="6"/>
      <c r="F68" s="6"/>
      <c r="G68" s="6"/>
      <c r="H68" s="6"/>
      <c r="I68" s="6"/>
      <c r="J68" s="6"/>
      <c r="K68" s="6"/>
      <c r="L68" s="6"/>
      <c r="M68" s="6"/>
      <c r="N68" s="6"/>
    </row>
    <row r="69" spans="1:14" x14ac:dyDescent="0.2">
      <c r="A69" s="6"/>
      <c r="B69" s="6"/>
      <c r="C69" s="6"/>
      <c r="D69" s="6"/>
      <c r="E69" s="6"/>
      <c r="F69" s="6"/>
      <c r="G69" s="6"/>
      <c r="H69" s="7" t="s">
        <v>133</v>
      </c>
      <c r="I69" s="7"/>
      <c r="J69" s="7">
        <f>SUM(J58:J67)+SUM(J45:J54)+SUM(J32:J41)+SUM(J19:J28)+SUM(J6:J15)</f>
        <v>0</v>
      </c>
      <c r="K69" s="7" t="s">
        <v>134</v>
      </c>
      <c r="L69" s="226" t="str">
        <f>IF(J69&lt;175,"Tunteja puuttuu","")</f>
        <v>Tunteja puuttuu</v>
      </c>
      <c r="M69" s="226"/>
      <c r="N69" s="6"/>
    </row>
    <row r="70" spans="1:14" x14ac:dyDescent="0.2">
      <c r="A70" s="6"/>
      <c r="B70" s="7" t="s">
        <v>135</v>
      </c>
      <c r="C70" s="6"/>
      <c r="D70" s="6"/>
      <c r="E70" s="54"/>
      <c r="F70" s="54"/>
      <c r="G70" s="54"/>
      <c r="H70" s="54"/>
      <c r="I70" s="54"/>
      <c r="J70" s="54"/>
      <c r="K70" s="54"/>
      <c r="L70" s="54"/>
      <c r="M70" s="54"/>
      <c r="N70" s="6"/>
    </row>
    <row r="71" spans="1:14" x14ac:dyDescent="0.2">
      <c r="A71" s="6"/>
      <c r="B71" s="223" t="s">
        <v>136</v>
      </c>
      <c r="C71" s="223"/>
      <c r="D71" s="223"/>
      <c r="E71" s="223"/>
      <c r="F71" s="223"/>
      <c r="G71" s="223"/>
      <c r="H71" s="223"/>
      <c r="I71" s="223"/>
      <c r="J71" s="223"/>
      <c r="K71" s="223"/>
      <c r="L71" s="223"/>
      <c r="M71" s="223"/>
      <c r="N71" s="6"/>
    </row>
    <row r="72" spans="1:14" x14ac:dyDescent="0.2">
      <c r="A72" s="6"/>
      <c r="B72" s="224" t="s">
        <v>150</v>
      </c>
      <c r="C72" s="224"/>
      <c r="D72" s="224"/>
      <c r="E72" s="224"/>
      <c r="F72" s="224"/>
      <c r="G72" s="224"/>
      <c r="H72" s="224"/>
      <c r="I72" s="225" t="s">
        <v>137</v>
      </c>
      <c r="J72" s="225"/>
      <c r="K72" s="225"/>
      <c r="L72" s="225"/>
      <c r="M72" s="225"/>
      <c r="N72" s="6"/>
    </row>
    <row r="73" spans="1:14" x14ac:dyDescent="0.2">
      <c r="A73" s="6"/>
      <c r="B73" s="208"/>
      <c r="C73" s="209"/>
      <c r="D73" s="209"/>
      <c r="E73" s="209"/>
      <c r="F73" s="209"/>
      <c r="G73" s="209"/>
      <c r="H73" s="210"/>
      <c r="I73" s="208"/>
      <c r="J73" s="209"/>
      <c r="K73" s="209"/>
      <c r="L73" s="209"/>
      <c r="M73" s="210"/>
      <c r="N73" s="6"/>
    </row>
    <row r="74" spans="1:14" x14ac:dyDescent="0.2">
      <c r="A74" s="6"/>
      <c r="B74" s="211"/>
      <c r="C74" s="212"/>
      <c r="D74" s="212"/>
      <c r="E74" s="212"/>
      <c r="F74" s="212"/>
      <c r="G74" s="212"/>
      <c r="H74" s="213"/>
      <c r="I74" s="211"/>
      <c r="J74" s="212"/>
      <c r="K74" s="212"/>
      <c r="L74" s="212"/>
      <c r="M74" s="213"/>
      <c r="N74" s="6"/>
    </row>
    <row r="75" spans="1:14" x14ac:dyDescent="0.2">
      <c r="A75" s="6"/>
      <c r="B75" s="211"/>
      <c r="C75" s="212"/>
      <c r="D75" s="212"/>
      <c r="E75" s="212"/>
      <c r="F75" s="212"/>
      <c r="G75" s="212"/>
      <c r="H75" s="213"/>
      <c r="I75" s="211"/>
      <c r="J75" s="212"/>
      <c r="K75" s="212"/>
      <c r="L75" s="212"/>
      <c r="M75" s="213"/>
      <c r="N75" s="6"/>
    </row>
    <row r="76" spans="1:14" x14ac:dyDescent="0.2">
      <c r="A76" s="6"/>
      <c r="B76" s="211"/>
      <c r="C76" s="212"/>
      <c r="D76" s="212"/>
      <c r="E76" s="212"/>
      <c r="F76" s="212"/>
      <c r="G76" s="212"/>
      <c r="H76" s="213"/>
      <c r="I76" s="211"/>
      <c r="J76" s="212"/>
      <c r="K76" s="212"/>
      <c r="L76" s="212"/>
      <c r="M76" s="213"/>
      <c r="N76" s="6"/>
    </row>
    <row r="77" spans="1:14" x14ac:dyDescent="0.2">
      <c r="A77" s="6"/>
      <c r="B77" s="211"/>
      <c r="C77" s="212"/>
      <c r="D77" s="212"/>
      <c r="E77" s="212"/>
      <c r="F77" s="212"/>
      <c r="G77" s="212"/>
      <c r="H77" s="213"/>
      <c r="I77" s="211"/>
      <c r="J77" s="212"/>
      <c r="K77" s="212"/>
      <c r="L77" s="212"/>
      <c r="M77" s="213"/>
      <c r="N77" s="6"/>
    </row>
    <row r="78" spans="1:14" x14ac:dyDescent="0.2">
      <c r="A78" s="6"/>
      <c r="B78" s="211"/>
      <c r="C78" s="212"/>
      <c r="D78" s="212"/>
      <c r="E78" s="212"/>
      <c r="F78" s="212"/>
      <c r="G78" s="212"/>
      <c r="H78" s="213"/>
      <c r="I78" s="211"/>
      <c r="J78" s="212"/>
      <c r="K78" s="212"/>
      <c r="L78" s="212"/>
      <c r="M78" s="213"/>
      <c r="N78" s="6"/>
    </row>
    <row r="79" spans="1:14" x14ac:dyDescent="0.2">
      <c r="A79" s="6"/>
      <c r="B79" s="211"/>
      <c r="C79" s="212"/>
      <c r="D79" s="212"/>
      <c r="E79" s="212"/>
      <c r="F79" s="212"/>
      <c r="G79" s="212"/>
      <c r="H79" s="213"/>
      <c r="I79" s="211"/>
      <c r="J79" s="212"/>
      <c r="K79" s="212"/>
      <c r="L79" s="212"/>
      <c r="M79" s="213"/>
      <c r="N79" s="6"/>
    </row>
    <row r="80" spans="1:14" x14ac:dyDescent="0.2">
      <c r="A80" s="6"/>
      <c r="B80" s="211"/>
      <c r="C80" s="212"/>
      <c r="D80" s="212"/>
      <c r="E80" s="212"/>
      <c r="F80" s="212"/>
      <c r="G80" s="212"/>
      <c r="H80" s="213"/>
      <c r="I80" s="211"/>
      <c r="J80" s="212"/>
      <c r="K80" s="212"/>
      <c r="L80" s="212"/>
      <c r="M80" s="213"/>
      <c r="N80" s="6"/>
    </row>
    <row r="81" spans="1:14" x14ac:dyDescent="0.2">
      <c r="A81" s="6"/>
      <c r="B81" s="211"/>
      <c r="C81" s="212"/>
      <c r="D81" s="212"/>
      <c r="E81" s="212"/>
      <c r="F81" s="212"/>
      <c r="G81" s="212"/>
      <c r="H81" s="213"/>
      <c r="I81" s="211"/>
      <c r="J81" s="212"/>
      <c r="K81" s="212"/>
      <c r="L81" s="212"/>
      <c r="M81" s="213"/>
      <c r="N81" s="6"/>
    </row>
    <row r="82" spans="1:14" x14ac:dyDescent="0.2">
      <c r="A82" s="6"/>
      <c r="B82" s="214"/>
      <c r="C82" s="215"/>
      <c r="D82" s="215"/>
      <c r="E82" s="215"/>
      <c r="F82" s="215"/>
      <c r="G82" s="215"/>
      <c r="H82" s="216"/>
      <c r="I82" s="214"/>
      <c r="J82" s="215"/>
      <c r="K82" s="215"/>
      <c r="L82" s="215"/>
      <c r="M82" s="216"/>
      <c r="N82" s="6"/>
    </row>
    <row r="83" spans="1:14" x14ac:dyDescent="0.2">
      <c r="A83" s="6"/>
      <c r="B83" s="59"/>
      <c r="C83" s="59"/>
      <c r="D83" s="59"/>
      <c r="E83" s="59"/>
      <c r="F83" s="59"/>
      <c r="G83" s="59"/>
      <c r="H83" s="59"/>
      <c r="I83" s="59"/>
      <c r="J83" s="59"/>
      <c r="K83" s="59"/>
      <c r="L83" s="59"/>
      <c r="M83" s="59"/>
      <c r="N83" s="6"/>
    </row>
  </sheetData>
  <sheetProtection algorithmName="SHA-512" hashValue="kCOuBq4vkqy9DLhew/gAZNkHLz8B6Im4SVMEY+U+H2Hi/62sshp5MkprnfIUVGXjpdavff7/M72uRe4w2o8ZOg==" saltValue="nefUXKHUjio6eZzJUlmqkw==" spinCount="100000" sheet="1" objects="1" scenarios="1"/>
  <mergeCells count="106">
    <mergeCell ref="B9:D9"/>
    <mergeCell ref="E9:H9"/>
    <mergeCell ref="B10:D10"/>
    <mergeCell ref="E10:H10"/>
    <mergeCell ref="B11:D11"/>
    <mergeCell ref="E11:H11"/>
    <mergeCell ref="B6:D6"/>
    <mergeCell ref="E6:H6"/>
    <mergeCell ref="B7:D7"/>
    <mergeCell ref="E7:H7"/>
    <mergeCell ref="B8:D8"/>
    <mergeCell ref="E8:H8"/>
    <mergeCell ref="B15:D15"/>
    <mergeCell ref="E15:H15"/>
    <mergeCell ref="B19:D19"/>
    <mergeCell ref="E19:H19"/>
    <mergeCell ref="B20:D20"/>
    <mergeCell ref="E20:H20"/>
    <mergeCell ref="B12:D12"/>
    <mergeCell ref="E12:H12"/>
    <mergeCell ref="B13:D13"/>
    <mergeCell ref="E13:H13"/>
    <mergeCell ref="B14:D14"/>
    <mergeCell ref="E14:H14"/>
    <mergeCell ref="B24:D24"/>
    <mergeCell ref="E24:H24"/>
    <mergeCell ref="B25:D25"/>
    <mergeCell ref="E25:H25"/>
    <mergeCell ref="B26:D26"/>
    <mergeCell ref="E26:H26"/>
    <mergeCell ref="B21:D21"/>
    <mergeCell ref="E21:H21"/>
    <mergeCell ref="B22:D22"/>
    <mergeCell ref="E22:H22"/>
    <mergeCell ref="B23:D23"/>
    <mergeCell ref="E23:H23"/>
    <mergeCell ref="B33:D33"/>
    <mergeCell ref="E33:H33"/>
    <mergeCell ref="B34:D34"/>
    <mergeCell ref="E34:H34"/>
    <mergeCell ref="B35:D35"/>
    <mergeCell ref="E35:H35"/>
    <mergeCell ref="B27:D27"/>
    <mergeCell ref="E27:H27"/>
    <mergeCell ref="B28:D28"/>
    <mergeCell ref="E28:H28"/>
    <mergeCell ref="B32:D32"/>
    <mergeCell ref="E32:H32"/>
    <mergeCell ref="B39:D39"/>
    <mergeCell ref="E39:H39"/>
    <mergeCell ref="B40:D40"/>
    <mergeCell ref="E40:H40"/>
    <mergeCell ref="B41:D41"/>
    <mergeCell ref="E41:H41"/>
    <mergeCell ref="B36:D36"/>
    <mergeCell ref="E36:H36"/>
    <mergeCell ref="B37:D37"/>
    <mergeCell ref="E37:H37"/>
    <mergeCell ref="B38:D38"/>
    <mergeCell ref="E38:H38"/>
    <mergeCell ref="B48:D48"/>
    <mergeCell ref="E48:H48"/>
    <mergeCell ref="B49:D49"/>
    <mergeCell ref="E49:H49"/>
    <mergeCell ref="B50:D50"/>
    <mergeCell ref="E50:H50"/>
    <mergeCell ref="B45:D45"/>
    <mergeCell ref="E45:H45"/>
    <mergeCell ref="B46:D46"/>
    <mergeCell ref="E46:H46"/>
    <mergeCell ref="B47:D47"/>
    <mergeCell ref="E47:H47"/>
    <mergeCell ref="B54:D54"/>
    <mergeCell ref="E54:H54"/>
    <mergeCell ref="B58:D58"/>
    <mergeCell ref="E58:H58"/>
    <mergeCell ref="B59:D59"/>
    <mergeCell ref="E59:H59"/>
    <mergeCell ref="B51:D51"/>
    <mergeCell ref="E51:H51"/>
    <mergeCell ref="B52:D52"/>
    <mergeCell ref="E52:H52"/>
    <mergeCell ref="B53:D53"/>
    <mergeCell ref="E53:H53"/>
    <mergeCell ref="B63:D63"/>
    <mergeCell ref="E63:H63"/>
    <mergeCell ref="B64:D64"/>
    <mergeCell ref="E64:H64"/>
    <mergeCell ref="B65:D65"/>
    <mergeCell ref="E65:H65"/>
    <mergeCell ref="B60:D60"/>
    <mergeCell ref="E60:H60"/>
    <mergeCell ref="B61:D61"/>
    <mergeCell ref="E61:H61"/>
    <mergeCell ref="B62:D62"/>
    <mergeCell ref="E62:H62"/>
    <mergeCell ref="B73:H82"/>
    <mergeCell ref="I73:M82"/>
    <mergeCell ref="B66:D66"/>
    <mergeCell ref="E66:H66"/>
    <mergeCell ref="B67:D67"/>
    <mergeCell ref="E67:H67"/>
    <mergeCell ref="B71:M71"/>
    <mergeCell ref="B72:H72"/>
    <mergeCell ref="I72:M72"/>
    <mergeCell ref="L69:M69"/>
  </mergeCells>
  <dataValidations count="1">
    <dataValidation type="list" allowBlank="1" showInputMessage="1" showErrorMessage="1" sqref="K58:M67 K19:M28 K32:M41 K45:M54 K6:M15" xr:uid="{CF77033A-EFD2-4D07-AD87-BF7E1670C40F}">
      <formula1>$V$6:$V$33</formula1>
    </dataValidation>
  </dataValidations>
  <hyperlinks>
    <hyperlink ref="L2" location="Ohjeet!A1" display="Ohjeet" xr:uid="{D1E8E07B-498C-D64D-90F6-659ED42E71F9}"/>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Ohjeet</vt:lpstr>
      <vt:lpstr>Hakemus</vt:lpstr>
      <vt:lpstr>Itsearviointi</vt:lpstr>
      <vt:lpstr>Kokemus</vt:lpstr>
      <vt:lpstr>Projektien ajoittuminen</vt:lpstr>
      <vt:lpstr>Jatkuva kehittäminen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Tuomo Koskenvaara</dc:creator>
  <cp:lastModifiedBy>Tuomo Koskenvaara</cp:lastModifiedBy>
  <dcterms:created xsi:type="dcterms:W3CDTF">2018-12-14T11:14:47Z</dcterms:created>
  <dcterms:modified xsi:type="dcterms:W3CDTF">2025-03-01T07:04:51Z</dcterms:modified>
</cp:coreProperties>
</file>